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filterPrivacy="1" codeName="ThisWorkbook" defaultThemeVersion="166925"/>
  <xr:revisionPtr revIDLastSave="122" documentId="8_{30FDE8CC-2FD2-4789-97EE-2F8F6AE1E5A5}" xr6:coauthVersionLast="47" xr6:coauthVersionMax="47" xr10:uidLastSave="{7099761C-76D4-4EB4-8360-E8EE36E7A382}"/>
  <bookViews>
    <workbookView xWindow="44880" yWindow="-120" windowWidth="29040" windowHeight="15720" xr2:uid="{4168933B-7304-430D-AA06-CA2897634ED3}"/>
  </bookViews>
  <sheets>
    <sheet name="Cover Page" sheetId="8" r:id="rId1"/>
    <sheet name="Table of Contents" sheetId="5" r:id="rId2"/>
    <sheet name="Definitions" sheetId="6" r:id="rId3"/>
    <sheet name="Equations" sheetId="7" r:id="rId4"/>
    <sheet name="IIOAC Outputs - Fugitive" sheetId="1" r:id="rId5"/>
    <sheet name="IIOAC Outputs - Stack" sheetId="2" r:id="rId6"/>
    <sheet name="IIOAC Outputs - Max" sheetId="3" r:id="rId7"/>
  </sheets>
  <externalReferences>
    <externalReference r:id="rId8"/>
  </externalReferences>
  <definedNames>
    <definedName name="_8_hr">8</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definedName>
    <definedName name="_AtRisk_SimSetting_ConvergenceTolerance" hidden="1">0.01</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8</definedName>
    <definedName name="_AtRisk_SimSetting_MultipleCPUManualCount" hidden="1">8</definedName>
    <definedName name="_AtRisk_SimSetting_MultipleCPUMode" hidden="1">2</definedName>
    <definedName name="_AtRisk_SimSetting_MultipleCPUModeV8" hidden="1">2</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0</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15</definedName>
    <definedName name="_AtRisk_SimSetting_ReportOptionReportsFileType" hidden="1">1</definedName>
    <definedName name="_AtRisk_SimSetting_ReportOptionSelectiveQR" hidden="1">FALSE</definedName>
    <definedName name="_AtRisk_SimSetting_ReportsList" hidden="1">15</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BW_default">'[1]Exposure Factors'!$C$4</definedName>
    <definedName name="BW_F">'[1]Exposure Factors'!$D$4</definedName>
    <definedName name="ED_8">'[1]List Values'!$H$6</definedName>
    <definedName name="EFID">'[1]List Values'!$H$11</definedName>
    <definedName name="ID">'[1]List Values'!$H$12</definedName>
    <definedName name="LT">'[1]List Values'!$H$15</definedName>
    <definedName name="Mol_Vol">'[1]List Values'!#REF!</definedName>
    <definedName name="MW">'[1]List Values'!#REF!</definedName>
    <definedName name="Pal_Workbook_GUID" hidden="1">"QFFA8IQU6YFGRFCXE7L4LIWR"</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WorkBreathRate">'[1]Exposure Factors'!$C$10</definedName>
    <definedName name="WY_high">'[1]List Values'!$H$14</definedName>
    <definedName name="WY_mid">'[1]List Values'!$H$13</definedName>
  </definedNames>
  <calcPr calcId="191028" iterate="1" iterateCount="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3" l="1"/>
  <c r="H5" i="3"/>
  <c r="G5" i="3"/>
  <c r="D22" i="3" s="1"/>
  <c r="I22" i="3" s="1"/>
  <c r="E27" i="3" s="1"/>
  <c r="E36" i="3" s="1"/>
  <c r="F5" i="3"/>
  <c r="F11" i="3" s="1"/>
  <c r="E5" i="3"/>
  <c r="E11" i="3" s="1"/>
</calcChain>
</file>

<file path=xl/sharedStrings.xml><?xml version="1.0" encoding="utf-8"?>
<sst xmlns="http://schemas.openxmlformats.org/spreadsheetml/2006/main" count="396" uniqueCount="167">
  <si>
    <t>Ambient Air IIOAC Exposure Results and Risk Calcs for DEHP  for Diethylhexyl Phthalate (DEHP)</t>
  </si>
  <si>
    <t>CASRN: 117-81-7</t>
  </si>
  <si>
    <t>December 2025</t>
  </si>
  <si>
    <t>Table of Contents</t>
  </si>
  <si>
    <t>Worksheet</t>
  </si>
  <si>
    <t>Description</t>
  </si>
  <si>
    <t>Definitions</t>
  </si>
  <si>
    <t>This tab provides definitions of several terms utilized throughout this worksheet or the assessment documents</t>
  </si>
  <si>
    <t>Equations</t>
  </si>
  <si>
    <t>This tab provides relevant equations for calculating modeled concentration estimates as well as associated risks</t>
  </si>
  <si>
    <t>IIOAC Outputs - Fugitive</t>
  </si>
  <si>
    <t>This tab provides all IIOAC modeled high-end and mean concentrations, at all distances, and modeled deposition rates due to fugitive releases for each exposure scenario modeled</t>
  </si>
  <si>
    <t>IIOAC Outputs - Stack</t>
  </si>
  <si>
    <t>This tab provides all IIOAC modeled high-end and mean concentrations, at all distances, and modeled deposition rates due to stack releases for each exposure scenario modeled</t>
  </si>
  <si>
    <t>IIOAC Outputs - Max</t>
  </si>
  <si>
    <t>This slide provides the maximum modeled concentration and deposition rate across all exposure scenarios modeled along with associated risk estimates</t>
  </si>
  <si>
    <t>Term</t>
  </si>
  <si>
    <t>Definition</t>
  </si>
  <si>
    <t xml:space="preserve">IIOAC: </t>
  </si>
  <si>
    <t>Integrated Indoor/Outdoor Air Calculator Model</t>
  </si>
  <si>
    <r>
      <rPr>
        <sz val="11"/>
        <color theme="1"/>
        <rFont val="Times New Roman"/>
        <family val="1"/>
      </rPr>
      <t>µg/m</t>
    </r>
    <r>
      <rPr>
        <vertAlign val="superscript"/>
        <sz val="11"/>
        <color theme="1"/>
        <rFont val="Times New Roman"/>
        <family val="1"/>
      </rPr>
      <t>3</t>
    </r>
    <r>
      <rPr>
        <sz val="12"/>
        <color theme="1"/>
        <rFont val="Times New Roman"/>
        <family val="1"/>
      </rPr>
      <t xml:space="preserve">: </t>
    </r>
  </si>
  <si>
    <t>Micrograms per cubic meter</t>
  </si>
  <si>
    <t>ppm</t>
  </si>
  <si>
    <t>Parts per million (by volume)</t>
  </si>
  <si>
    <t xml:space="preserve">ADAF: </t>
  </si>
  <si>
    <t xml:space="preserve">Age Dependent Adjustment Factor. This factor is applied to account for increased susceptibility of early life stages to mutagenic carcinogens according to EPA guidance </t>
  </si>
  <si>
    <t>https://www3.epa.gov/airtoxics/childrens_supplement_final.pdf</t>
  </si>
  <si>
    <t xml:space="preserve">Daily Air Concentration (DAC): </t>
  </si>
  <si>
    <t xml:space="preserve">The daily-averaged modeled hourly concentrations for each day of operation within an operating year [IIOAC Output]. </t>
  </si>
  <si>
    <t>Annual Air Concentration (AAC)</t>
  </si>
  <si>
    <t xml:space="preserve">The annual-averaged modeled daily concentrations over an operating year [IIOAC Output]. </t>
  </si>
  <si>
    <t xml:space="preserve">Acute Concentration (AC): </t>
  </si>
  <si>
    <t xml:space="preserve">The daily air concentration adjusted for exposure duration and averaging time. </t>
  </si>
  <si>
    <t xml:space="preserve">Average Daily Concentration (ADC):  </t>
  </si>
  <si>
    <t xml:space="preserve">The mean amount of an agent to which a person is exposed on a daily basis, often averaged over a definitive period of time. For purposes of this document, this is the annual air concentration adjusted for exposure duration, exposure frequency, exposure time, and averaging time associated with the exposure scenario. </t>
  </si>
  <si>
    <t xml:space="preserve">Lifetime Average Daily Concentration (LADC): </t>
  </si>
  <si>
    <t>The average daily concentration adjusted for a receptors expected residency time and lifetime [Calculated from ADC].</t>
  </si>
  <si>
    <t xml:space="preserve">[Statistic] Mean (IIOAC Output): </t>
  </si>
  <si>
    <t>The modeled concentration representing the arithmetic average concentration of the modeled concentration distribution.</t>
  </si>
  <si>
    <t xml:space="preserve">[Statistic] High-End (IIOAC Output): </t>
  </si>
  <si>
    <t>The modeled concentration representing the 95th percentile concentration within the modeled concentration distribution.</t>
  </si>
  <si>
    <t>Fenceline Average:</t>
  </si>
  <si>
    <t>The daily or annual averaged modeled concentration at 100 meters finite distance from the release point.</t>
  </si>
  <si>
    <t>Community Average:</t>
  </si>
  <si>
    <t>The daily or annual averaged modeled concentration between 100 and 1,000 meters area distance from the release point.</t>
  </si>
  <si>
    <t>Outer Boundary Average:</t>
  </si>
  <si>
    <t>The daily or annual averaged modeled concentration at 1,000 meters finite distance from the release point.</t>
  </si>
  <si>
    <t xml:space="preserve">Human Equivalent Concentration (HEC): </t>
  </si>
  <si>
    <t>The human concentration (for inhalation exposure) or dose (for other routes of exposure) of an agent that is believed to induce the same magnitude of toxic effect as the experimental animal species concentration or dose. This adjustment may incorporate toxicokinetic information on the particular agent, if available, or use a default procedure, such as assuming that daily oral doses experienced for a lifetime are proportional to body weight raised to the 0.75 power.</t>
  </si>
  <si>
    <t xml:space="preserve">Inhalation Unit Risk (IUR): </t>
  </si>
  <si>
    <r>
      <t>The upper-bound excess lifetime cancer risk estimated to result from continuous exposure to an agent at a concentration of 1 µg/m</t>
    </r>
    <r>
      <rPr>
        <vertAlign val="superscript"/>
        <sz val="12"/>
        <color theme="1"/>
        <rFont val="Times New Roman"/>
        <family val="1"/>
      </rPr>
      <t>3</t>
    </r>
    <r>
      <rPr>
        <sz val="12"/>
        <color theme="1"/>
        <rFont val="Times New Roman"/>
        <family val="1"/>
      </rPr>
      <t xml:space="preserve"> in air. The interpretation of inhalation unit risk would be as follows: if unit risk = 2 × 10-6 per µg/m</t>
    </r>
    <r>
      <rPr>
        <vertAlign val="superscript"/>
        <sz val="12"/>
        <color theme="1"/>
        <rFont val="Times New Roman"/>
        <family val="1"/>
      </rPr>
      <t>3</t>
    </r>
    <r>
      <rPr>
        <sz val="12"/>
        <color theme="1"/>
        <rFont val="Times New Roman"/>
        <family val="1"/>
      </rPr>
      <t>, 2 excess cancer cases (upper bound estimate) are expected to develop per 1,000,000 people if exposed daily for a lifetime to 1 µg of the chemical per m3 of air.</t>
    </r>
  </si>
  <si>
    <t xml:space="preserve">Benchmark: </t>
  </si>
  <si>
    <r>
      <t>The cancer risk level above which EPA identifies an unreasonable risk. For the purposes of this fenceline analysis, EPA used 1 x 10</t>
    </r>
    <r>
      <rPr>
        <vertAlign val="superscript"/>
        <sz val="12"/>
        <color theme="1"/>
        <rFont val="Times New Roman"/>
        <family val="1"/>
      </rPr>
      <t xml:space="preserve">-6 </t>
    </r>
    <r>
      <rPr>
        <sz val="12"/>
        <color theme="1"/>
        <rFont val="Times New Roman"/>
        <family val="1"/>
      </rPr>
      <t>as the benchmark for cancer risk in fenceline communities.</t>
    </r>
  </si>
  <si>
    <t xml:space="preserve">Margin of Exposure (MOE): </t>
  </si>
  <si>
    <t>The point of departure divided by the actual or projected environmental exposure of interest</t>
  </si>
  <si>
    <t>The sum of uncertainty factors for a given non-cancer POD. EPA interprets the MOE risk estimates in reference to benchmark MOEs. For the purposes of this fenceline analysis, MOE risk estimates were interpreted as a human health risk if the MOE was less than the benchmark MOE.</t>
  </si>
  <si>
    <t xml:space="preserve">Where </t>
  </si>
  <si>
    <t>DAC = Daily Average Air Concentration (µg/m3) [output from IIOAC]</t>
  </si>
  <si>
    <r>
      <t>C</t>
    </r>
    <r>
      <rPr>
        <vertAlign val="subscript"/>
        <sz val="11"/>
        <color theme="1"/>
        <rFont val="Times New Roman"/>
        <family val="1"/>
      </rPr>
      <t>i</t>
    </r>
    <r>
      <rPr>
        <sz val="11"/>
        <color theme="1"/>
        <rFont val="Times New Roman"/>
        <family val="1"/>
      </rPr>
      <t xml:space="preserve"> = Modeled hourly concentration for operating hour i (µg/m</t>
    </r>
    <r>
      <rPr>
        <vertAlign val="superscript"/>
        <sz val="11"/>
        <color theme="1"/>
        <rFont val="Times New Roman"/>
        <family val="1"/>
      </rPr>
      <t>3</t>
    </r>
    <r>
      <rPr>
        <sz val="11"/>
        <color theme="1"/>
        <rFont val="Times New Roman"/>
        <family val="1"/>
      </rPr>
      <t>)</t>
    </r>
  </si>
  <si>
    <t>n = Number of operating hours within a given day (hours)</t>
  </si>
  <si>
    <r>
      <rPr>
        <vertAlign val="superscript"/>
        <sz val="11"/>
        <color theme="1"/>
        <rFont val="Times New Roman"/>
        <family val="1"/>
      </rPr>
      <t>a</t>
    </r>
    <r>
      <rPr>
        <sz val="11"/>
        <color theme="1"/>
        <rFont val="Times New Roman"/>
        <family val="1"/>
      </rPr>
      <t xml:space="preserve"> Operating hours can vary depending on the total number of operating hours in a given day but can never be greater than 24 hours. </t>
    </r>
  </si>
  <si>
    <t xml:space="preserve">If a facility operates for 16 hours during a day then n=16 and the concentrations summed together are C1 through C16. </t>
  </si>
  <si>
    <r>
      <t>AC = (C</t>
    </r>
    <r>
      <rPr>
        <vertAlign val="subscript"/>
        <sz val="11"/>
        <color rgb="FF000000"/>
        <rFont val="Times New Roman"/>
        <family val="1"/>
      </rPr>
      <t>DAC</t>
    </r>
    <r>
      <rPr>
        <sz val="11"/>
        <color rgb="FF000000"/>
        <rFont val="Times New Roman"/>
        <family val="1"/>
      </rPr>
      <t xml:space="preserve"> x ED)/AT</t>
    </r>
    <r>
      <rPr>
        <vertAlign val="subscript"/>
        <sz val="11"/>
        <color rgb="FF000000"/>
        <rFont val="Times New Roman"/>
        <family val="1"/>
      </rPr>
      <t>AC</t>
    </r>
  </si>
  <si>
    <t>Where</t>
  </si>
  <si>
    <t>AC: Acute Concentration (µg/m3)</t>
  </si>
  <si>
    <r>
      <t>C</t>
    </r>
    <r>
      <rPr>
        <vertAlign val="subscript"/>
        <sz val="11"/>
        <color theme="1"/>
        <rFont val="Times New Roman"/>
        <family val="1"/>
      </rPr>
      <t>DAC</t>
    </r>
    <r>
      <rPr>
        <sz val="11"/>
        <color theme="1"/>
        <rFont val="Times New Roman"/>
        <family val="1"/>
      </rPr>
      <t>: Daily Average Concentration (µg/m3)</t>
    </r>
  </si>
  <si>
    <t>ED: Exposure Duration (24 hours)</t>
  </si>
  <si>
    <r>
      <t>AT</t>
    </r>
    <r>
      <rPr>
        <vertAlign val="subscript"/>
        <sz val="11"/>
        <color theme="1"/>
        <rFont val="Times New Roman"/>
        <family val="1"/>
      </rPr>
      <t>AC</t>
    </r>
    <r>
      <rPr>
        <sz val="11"/>
        <color theme="1"/>
        <rFont val="Times New Roman"/>
        <family val="1"/>
      </rPr>
      <t>: Averaging Time (24 hours)</t>
    </r>
  </si>
  <si>
    <t>AAC = Annual Average Air Concentration (µg/m3)</t>
  </si>
  <si>
    <r>
      <t>DAC</t>
    </r>
    <r>
      <rPr>
        <vertAlign val="subscript"/>
        <sz val="11"/>
        <color theme="1"/>
        <rFont val="Times New Roman"/>
        <family val="1"/>
      </rPr>
      <t>i</t>
    </r>
    <r>
      <rPr>
        <sz val="11"/>
        <color theme="1"/>
        <rFont val="Times New Roman"/>
        <family val="1"/>
      </rPr>
      <t xml:space="preserve"> = Calculated daily average concentration for operating day i (µg/m3)</t>
    </r>
  </si>
  <si>
    <t>n = Number of operating days within an operating year (days)</t>
  </si>
  <si>
    <r>
      <rPr>
        <vertAlign val="superscript"/>
        <sz val="11"/>
        <color theme="1"/>
        <rFont val="Times New Roman"/>
        <family val="1"/>
      </rPr>
      <t>a</t>
    </r>
    <r>
      <rPr>
        <sz val="11"/>
        <color theme="1"/>
        <rFont val="Times New Roman"/>
        <family val="1"/>
      </rPr>
      <t xml:space="preserve"> Operating days can vary depending on the total number of days a facilty operates in a given year but can never be greater than 365 days (or 366 days for a leap year). </t>
    </r>
  </si>
  <si>
    <t xml:space="preserve">If a facility operates for 260 days of a given operating year then n=260 and the daily concentrations summed together are C1 through C260. </t>
  </si>
  <si>
    <r>
      <t>ADC=(C</t>
    </r>
    <r>
      <rPr>
        <vertAlign val="subscript"/>
        <sz val="11"/>
        <color theme="1"/>
        <rFont val="Times New Roman"/>
        <family val="1"/>
      </rPr>
      <t>AAC</t>
    </r>
    <r>
      <rPr>
        <sz val="11"/>
        <color theme="1"/>
        <rFont val="Times New Roman"/>
        <family val="1"/>
      </rPr>
      <t xml:space="preserve"> x ET x EF x ED)/AT</t>
    </r>
    <r>
      <rPr>
        <vertAlign val="subscript"/>
        <sz val="11"/>
        <color theme="1"/>
        <rFont val="Times New Roman"/>
        <family val="1"/>
      </rPr>
      <t>ADC</t>
    </r>
  </si>
  <si>
    <t>ADC: Average Daily Concentration (µg/m3)</t>
  </si>
  <si>
    <r>
      <t>C</t>
    </r>
    <r>
      <rPr>
        <vertAlign val="subscript"/>
        <sz val="11"/>
        <color theme="1"/>
        <rFont val="Times New Roman"/>
        <family val="1"/>
      </rPr>
      <t>AAC</t>
    </r>
    <r>
      <rPr>
        <sz val="11"/>
        <color theme="1"/>
        <rFont val="Times New Roman"/>
        <family val="1"/>
      </rPr>
      <t>: Annual average concentration (µg/m3)</t>
    </r>
  </si>
  <si>
    <t>ET: Exposure Time (24 hours/day)</t>
  </si>
  <si>
    <t>EF: Exposure Frequency (365 days/year)</t>
  </si>
  <si>
    <t>ED: Exposure Duration (1 yr)</t>
  </si>
  <si>
    <r>
      <t>AT</t>
    </r>
    <r>
      <rPr>
        <vertAlign val="subscript"/>
        <sz val="11"/>
        <color theme="1"/>
        <rFont val="Times New Roman"/>
        <family val="1"/>
      </rPr>
      <t>ADC</t>
    </r>
    <r>
      <rPr>
        <sz val="11"/>
        <color theme="1"/>
        <rFont val="Times New Roman"/>
        <family val="1"/>
      </rPr>
      <t xml:space="preserve">: Averaging Time = 1 yr x 365 days/year x 24 hrs/day </t>
    </r>
  </si>
  <si>
    <r>
      <t>LADC =  (C</t>
    </r>
    <r>
      <rPr>
        <vertAlign val="subscript"/>
        <sz val="11"/>
        <color theme="1"/>
        <rFont val="Times New Roman"/>
        <family val="1"/>
      </rPr>
      <t>AAC</t>
    </r>
    <r>
      <rPr>
        <sz val="11"/>
        <color theme="1"/>
        <rFont val="Times New Roman"/>
        <family val="1"/>
      </rPr>
      <t xml:space="preserve"> x ET x EF x ED)/AT</t>
    </r>
    <r>
      <rPr>
        <vertAlign val="subscript"/>
        <sz val="11"/>
        <color theme="1"/>
        <rFont val="Times New Roman"/>
        <family val="1"/>
      </rPr>
      <t>LADC</t>
    </r>
  </si>
  <si>
    <t>LADC: Lifetime Average Daily Concentration (µg/m3)</t>
  </si>
  <si>
    <t>ET: Exposure Time (24 hrs/day)</t>
  </si>
  <si>
    <t>ED: Exposure duration (78 yrs resident)</t>
  </si>
  <si>
    <r>
      <t>AT</t>
    </r>
    <r>
      <rPr>
        <vertAlign val="subscript"/>
        <sz val="11"/>
        <color theme="1"/>
        <rFont val="Times New Roman"/>
        <family val="1"/>
      </rPr>
      <t>LADC</t>
    </r>
    <r>
      <rPr>
        <sz val="11"/>
        <color theme="1"/>
        <rFont val="Times New Roman"/>
        <family val="1"/>
      </rPr>
      <t>: Averaging Time (78 yrs x 365 days/year x 24 hrs/day)</t>
    </r>
  </si>
  <si>
    <t>78 = Number of years resident assumed to reside in a single residential location (years) [from Exposure Factors Handbook]</t>
  </si>
  <si>
    <t>78 = Number of years a receptor is assumed to live (years) [from Exposure Factors Handbook]</t>
  </si>
  <si>
    <t xml:space="preserve">Acute Risk = </t>
  </si>
  <si>
    <t>HEC: Human Equivalent Concentration (µg/m3)</t>
  </si>
  <si>
    <t xml:space="preserve">Chronic Risk = </t>
  </si>
  <si>
    <r>
      <t>Cancer Risk</t>
    </r>
    <r>
      <rPr>
        <vertAlign val="subscript"/>
        <sz val="11"/>
        <color theme="1"/>
        <rFont val="Times New Roman"/>
        <family val="1"/>
      </rPr>
      <t>adult</t>
    </r>
    <r>
      <rPr>
        <sz val="11"/>
        <color theme="1"/>
        <rFont val="Times New Roman"/>
        <family val="1"/>
      </rPr>
      <t xml:space="preserve"> = LADC * IUR</t>
    </r>
  </si>
  <si>
    <r>
      <t>Cancer Risk</t>
    </r>
    <r>
      <rPr>
        <vertAlign val="subscript"/>
        <sz val="11"/>
        <color theme="1"/>
        <rFont val="Times New Roman"/>
        <family val="1"/>
      </rPr>
      <t>adult</t>
    </r>
    <r>
      <rPr>
        <sz val="11"/>
        <color theme="1"/>
        <rFont val="Times New Roman"/>
        <family val="1"/>
      </rPr>
      <t>: Estimated excess cancer risk based on exposure to agents during only an adult lifestage</t>
    </r>
  </si>
  <si>
    <t>IUR: Inhalation Unit Risk (per µg/m3)</t>
  </si>
  <si>
    <r>
      <t>Cancer Risk</t>
    </r>
    <r>
      <rPr>
        <vertAlign val="subscript"/>
        <sz val="11"/>
        <color theme="1"/>
        <rFont val="Times New Roman"/>
        <family val="1"/>
      </rPr>
      <t>ADAF</t>
    </r>
    <r>
      <rPr>
        <sz val="11"/>
        <color theme="1"/>
        <rFont val="Times New Roman"/>
        <family val="1"/>
      </rPr>
      <t xml:space="preserve"> = LADC * IUR * Overall ADAF</t>
    </r>
  </si>
  <si>
    <r>
      <t>Cancer Risk</t>
    </r>
    <r>
      <rPr>
        <vertAlign val="subscript"/>
        <sz val="11"/>
        <color theme="1"/>
        <rFont val="Times New Roman"/>
        <family val="1"/>
      </rPr>
      <t>ADAF</t>
    </r>
    <r>
      <rPr>
        <sz val="11"/>
        <color theme="1"/>
        <rFont val="Times New Roman"/>
        <family val="1"/>
      </rPr>
      <t>: Estimated excess cancer risk adjusted for consideration of increased susceptibility of early lifestage to agents with a mutagenic mode of action</t>
    </r>
  </si>
  <si>
    <t>Source Type</t>
  </si>
  <si>
    <t>Emission Scenario</t>
  </si>
  <si>
    <t>Statistic</t>
  </si>
  <si>
    <t>Location</t>
  </si>
  <si>
    <t>Outdoor Air Concentration (µg/m3)</t>
  </si>
  <si>
    <t>Total Annual Particle Deposition (g/m2)</t>
  </si>
  <si>
    <t>Daily</t>
  </si>
  <si>
    <t>Annual</t>
  </si>
  <si>
    <t>Total</t>
  </si>
  <si>
    <t>Wet</t>
  </si>
  <si>
    <t>Dry</t>
  </si>
  <si>
    <t>Fugitive Source</t>
  </si>
  <si>
    <t>DEHP-365-Coarse-U</t>
  </si>
  <si>
    <t>High-End</t>
  </si>
  <si>
    <t>Fenceline Avg</t>
  </si>
  <si>
    <t>Outer-boundary Avg</t>
  </si>
  <si>
    <t>Community Avg</t>
  </si>
  <si>
    <t>Mean</t>
  </si>
  <si>
    <t>DEHP-296-Coarse-U</t>
  </si>
  <si>
    <t>Max</t>
  </si>
  <si>
    <t>DEHP-365-Coarse-R</t>
  </si>
  <si>
    <t>DEHP-296-Coarse-R</t>
  </si>
  <si>
    <t>DEHP-365-Fine-U</t>
  </si>
  <si>
    <t>DEHP-296-Fine-U</t>
  </si>
  <si>
    <t>DEHP-365-Fine-R</t>
  </si>
  <si>
    <t>DEHP-296-Fine-R</t>
  </si>
  <si>
    <t>Stack</t>
  </si>
  <si>
    <t>DEHP-250-Coarse-U</t>
  </si>
  <si>
    <t>DEHP-1-Coarse-U</t>
  </si>
  <si>
    <t>DEHP-250-Coarse-R</t>
  </si>
  <si>
    <t>DEHP-1-Coarse-R</t>
  </si>
  <si>
    <t>DEHP-250-Fine-U</t>
  </si>
  <si>
    <t>DEHP-1-Fine-U</t>
  </si>
  <si>
    <t>DEHP-250-Fine-R</t>
  </si>
  <si>
    <t>DEHP-1-Fine-R</t>
  </si>
  <si>
    <t>Stat</t>
  </si>
  <si>
    <t>Fug</t>
  </si>
  <si>
    <t>95th Percentile Conc</t>
  </si>
  <si>
    <t>100 m</t>
  </si>
  <si>
    <t>Risk Estimates</t>
  </si>
  <si>
    <t>Benchmark MOE</t>
  </si>
  <si>
    <t>Non-Cancer</t>
  </si>
  <si>
    <t>Acute</t>
  </si>
  <si>
    <t>Chronic</t>
  </si>
  <si>
    <t>Inhalation HEC</t>
  </si>
  <si>
    <t>mg/m3</t>
  </si>
  <si>
    <t>ug/m3</t>
  </si>
  <si>
    <t>No Risk</t>
  </si>
  <si>
    <r>
      <t>Total deposition (mg</t>
    </r>
    <r>
      <rPr>
        <sz val="9.9"/>
        <color theme="1"/>
        <rFont val="Calibri"/>
        <family val="2"/>
      </rPr>
      <t>)</t>
    </r>
    <r>
      <rPr>
        <sz val="11"/>
        <color theme="1"/>
        <rFont val="Calibri"/>
        <family val="2"/>
        <scheme val="minor"/>
      </rPr>
      <t xml:space="preserve">= </t>
    </r>
  </si>
  <si>
    <t>Soil Conc (mg/kg)=</t>
  </si>
  <si>
    <t>Daily dep rate x area of soil x conversion (g to mg)</t>
  </si>
  <si>
    <t>TotDep/(area of soil x Mix depth x density of soil)</t>
  </si>
  <si>
    <t>Days per year</t>
  </si>
  <si>
    <t>area of soil (m2)</t>
  </si>
  <si>
    <t>conversion (g to mg)</t>
  </si>
  <si>
    <t>total deposition (mg/day)</t>
  </si>
  <si>
    <t>Mix depth (m)</t>
  </si>
  <si>
    <t>density (kg/m3)</t>
  </si>
  <si>
    <t>soil conc (mg/kg)</t>
  </si>
  <si>
    <t xml:space="preserve">Acute Dose Rate = </t>
  </si>
  <si>
    <r>
      <t>(C</t>
    </r>
    <r>
      <rPr>
        <vertAlign val="subscript"/>
        <sz val="11"/>
        <color theme="1"/>
        <rFont val="Calibri"/>
        <family val="2"/>
        <scheme val="minor"/>
      </rPr>
      <t>soil</t>
    </r>
    <r>
      <rPr>
        <sz val="11"/>
        <color theme="1"/>
        <rFont val="Calibri"/>
        <family val="2"/>
        <scheme val="minor"/>
      </rPr>
      <t xml:space="preserve"> x CF x IR)/BW x AT</t>
    </r>
    <r>
      <rPr>
        <vertAlign val="subscript"/>
        <sz val="11"/>
        <color theme="1"/>
        <rFont val="Calibri"/>
        <family val="2"/>
        <scheme val="minor"/>
      </rPr>
      <t>EF</t>
    </r>
  </si>
  <si>
    <t>ADR</t>
  </si>
  <si>
    <t>Conversion Factor (CF)</t>
  </si>
  <si>
    <t>kg/mg</t>
  </si>
  <si>
    <t>Ingestion Rate of Soil (IR)</t>
  </si>
  <si>
    <t>mg/day</t>
  </si>
  <si>
    <t>Body Weight (BW)</t>
  </si>
  <si>
    <t xml:space="preserve">kg </t>
  </si>
  <si>
    <t>Averaging Time (AT)</t>
  </si>
  <si>
    <t>day</t>
  </si>
  <si>
    <t>Oral HED</t>
  </si>
  <si>
    <t>mg/kg-day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</si>
</sst>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20">
    <font>
      <sz val="11"/>
      <color theme="1"/>
      <name val="Calibri"/>
      <family val="2"/>
      <scheme val="minor"/>
    </font>
    <font>
      <sz val="11"/>
      <color theme="1"/>
      <name val="Calibri"/>
      <family val="2"/>
      <scheme val="minor"/>
    </font>
    <font>
      <sz val="9.9"/>
      <color theme="1"/>
      <name val="Calibri"/>
      <family val="2"/>
    </font>
    <font>
      <vertAlign val="subscript"/>
      <sz val="11"/>
      <color theme="1"/>
      <name val="Calibri"/>
      <family val="2"/>
      <scheme val="minor"/>
    </font>
    <font>
      <sz val="12"/>
      <color theme="1"/>
      <name val="Times New Roman"/>
      <family val="1"/>
    </font>
    <font>
      <b/>
      <sz val="12"/>
      <color theme="1"/>
      <name val="Times New Roman"/>
      <family val="1"/>
    </font>
    <font>
      <sz val="11"/>
      <color theme="1"/>
      <name val="Times New Roman"/>
      <family val="1"/>
    </font>
    <font>
      <u/>
      <sz val="11"/>
      <color theme="10"/>
      <name val="Calibri"/>
      <family val="2"/>
      <scheme val="minor"/>
    </font>
    <font>
      <u/>
      <sz val="11"/>
      <color theme="10"/>
      <name val="Times New Roman"/>
      <family val="1"/>
    </font>
    <font>
      <b/>
      <sz val="14"/>
      <color theme="1"/>
      <name val="Times New Roman"/>
      <family val="1"/>
    </font>
    <font>
      <vertAlign val="superscript"/>
      <sz val="12"/>
      <color theme="1"/>
      <name val="Times New Roman"/>
      <family val="1"/>
    </font>
    <font>
      <vertAlign val="superscript"/>
      <sz val="11"/>
      <color theme="1"/>
      <name val="Times New Roman"/>
      <family val="1"/>
    </font>
    <font>
      <vertAlign val="subscript"/>
      <sz val="11"/>
      <color theme="1"/>
      <name val="Times New Roman"/>
      <family val="1"/>
    </font>
    <font>
      <sz val="11"/>
      <color rgb="FF000000"/>
      <name val="Times New Roman"/>
      <family val="1"/>
    </font>
    <font>
      <vertAlign val="subscript"/>
      <sz val="11"/>
      <color rgb="FF000000"/>
      <name val="Times New Roman"/>
      <family val="1"/>
    </font>
    <font>
      <b/>
      <sz val="11"/>
      <color theme="1"/>
      <name val="Calibri"/>
      <family val="2"/>
      <scheme val="minor"/>
    </font>
    <font>
      <sz val="12"/>
      <color rgb="FFFF0000"/>
      <name val="Times New Roman"/>
      <family val="1"/>
    </font>
    <font>
      <b/>
      <sz val="18"/>
      <color theme="1"/>
      <name val="Times New Roman"/>
      <family val="1"/>
    </font>
    <font>
      <b/>
      <sz val="16"/>
      <color theme="1"/>
      <name val="Times New Roman"/>
      <family val="1"/>
    </font>
    <font>
      <b/>
      <i/>
      <sz val="14"/>
      <color theme="1"/>
      <name val="Times New Roman"/>
      <family val="1"/>
    </font>
  </fonts>
  <fills count="9">
    <fill>
      <patternFill patternType="none"/>
    </fill>
    <fill>
      <patternFill patternType="gray125"/>
    </fill>
    <fill>
      <patternFill patternType="solid">
        <fgColor rgb="FF00B05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top style="double">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0" fontId="7" fillId="0" borderId="0" applyNumberFormat="0" applyFill="0" applyBorder="0" applyAlignment="0" applyProtection="0"/>
  </cellStyleXfs>
  <cellXfs count="101">
    <xf numFmtId="0" fontId="0" fillId="0" borderId="0" xfId="0"/>
    <xf numFmtId="0" fontId="0" fillId="0" borderId="0" xfId="0" applyProtection="1"/>
    <xf numFmtId="0" fontId="4" fillId="0" borderId="0" xfId="0" applyFont="1" applyProtection="1"/>
    <xf numFmtId="0" fontId="9" fillId="0" borderId="0" xfId="0" applyFont="1" applyProtection="1"/>
    <xf numFmtId="0" fontId="6" fillId="0" borderId="0" xfId="0" applyFont="1" applyProtection="1"/>
    <xf numFmtId="0" fontId="9" fillId="0" borderId="8" xfId="0" applyFont="1" applyBorder="1" applyProtection="1"/>
    <xf numFmtId="0" fontId="7" fillId="0" borderId="0" xfId="2" applyProtection="1"/>
    <xf numFmtId="0" fontId="7" fillId="0" borderId="0" xfId="2" quotePrefix="1" applyProtection="1"/>
    <xf numFmtId="0" fontId="8" fillId="0" borderId="0" xfId="2" applyFont="1" applyProtection="1"/>
    <xf numFmtId="0" fontId="6" fillId="0" borderId="0" xfId="0" applyFont="1" applyAlignment="1" applyProtection="1">
      <alignment vertical="top" wrapText="1"/>
    </xf>
    <xf numFmtId="0" fontId="5" fillId="3" borderId="8" xfId="0" applyFont="1" applyFill="1" applyBorder="1" applyProtection="1"/>
    <xf numFmtId="0" fontId="4" fillId="0" borderId="0" xfId="0" applyFont="1" applyAlignment="1" applyProtection="1">
      <alignment wrapText="1"/>
    </xf>
    <xf numFmtId="0" fontId="8" fillId="0" borderId="0" xfId="2" applyFont="1" applyAlignment="1" applyProtection="1">
      <alignment wrapText="1"/>
    </xf>
    <xf numFmtId="0" fontId="4" fillId="0" borderId="0" xfId="0" applyFont="1" applyAlignment="1" applyProtection="1">
      <alignment vertical="top"/>
    </xf>
    <xf numFmtId="0" fontId="4" fillId="0" borderId="0" xfId="0" applyFont="1" applyAlignment="1" applyProtection="1">
      <alignment vertical="top" wrapText="1"/>
    </xf>
    <xf numFmtId="0" fontId="13" fillId="0" borderId="0" xfId="0" applyFont="1" applyProtection="1"/>
    <xf numFmtId="0" fontId="6" fillId="2" borderId="0" xfId="0" applyFont="1" applyFill="1" applyProtection="1"/>
    <xf numFmtId="0" fontId="15" fillId="0" borderId="26" xfId="0" applyFont="1" applyBorder="1" applyAlignment="1" applyProtection="1">
      <alignment horizontal="center"/>
    </xf>
    <xf numFmtId="0" fontId="15" fillId="0" borderId="29" xfId="0" applyFont="1" applyBorder="1" applyAlignment="1" applyProtection="1">
      <alignment horizontal="center"/>
    </xf>
    <xf numFmtId="0" fontId="0" fillId="0" borderId="27" xfId="0" applyBorder="1" applyProtection="1"/>
    <xf numFmtId="11" fontId="0" fillId="0" borderId="27" xfId="0" applyNumberFormat="1" applyBorder="1" applyAlignment="1" applyProtection="1">
      <alignment horizontal="center"/>
    </xf>
    <xf numFmtId="11" fontId="0" fillId="0" borderId="0" xfId="0" applyNumberFormat="1" applyProtection="1"/>
    <xf numFmtId="0" fontId="0" fillId="0" borderId="0" xfId="0" applyNumberFormat="1" applyProtection="1"/>
    <xf numFmtId="164" fontId="0" fillId="0" borderId="0" xfId="1" applyNumberFormat="1" applyFont="1" applyProtection="1"/>
    <xf numFmtId="165" fontId="0" fillId="0" borderId="0" xfId="0" applyNumberFormat="1" applyProtection="1"/>
    <xf numFmtId="0" fontId="15" fillId="0" borderId="27" xfId="0" applyFont="1" applyBorder="1" applyProtection="1"/>
    <xf numFmtId="11" fontId="0" fillId="6" borderId="27" xfId="0" applyNumberFormat="1" applyFill="1" applyBorder="1" applyAlignment="1" applyProtection="1">
      <alignment horizontal="center"/>
    </xf>
    <xf numFmtId="0" fontId="0" fillId="7" borderId="0" xfId="0" applyFill="1" applyProtection="1"/>
    <xf numFmtId="2" fontId="0" fillId="7" borderId="0" xfId="0" applyNumberFormat="1" applyFill="1" applyProtection="1"/>
    <xf numFmtId="2" fontId="0" fillId="0" borderId="0" xfId="0" applyNumberFormat="1" applyProtection="1"/>
    <xf numFmtId="0" fontId="0" fillId="0" borderId="1" xfId="0" applyBorder="1" applyProtection="1"/>
    <xf numFmtId="0" fontId="0" fillId="7" borderId="1" xfId="0" applyFill="1" applyBorder="1" applyProtection="1"/>
    <xf numFmtId="2" fontId="0" fillId="7" borderId="1" xfId="0" applyNumberFormat="1" applyFill="1" applyBorder="1" applyProtection="1"/>
    <xf numFmtId="2" fontId="0" fillId="0" borderId="1" xfId="0" applyNumberFormat="1" applyBorder="1" applyProtection="1"/>
    <xf numFmtId="11" fontId="0" fillId="0" borderId="1" xfId="0" applyNumberFormat="1"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6" xfId="0" applyBorder="1" applyProtection="1"/>
    <xf numFmtId="0" fontId="0" fillId="0" borderId="7" xfId="0" applyBorder="1" applyProtection="1"/>
    <xf numFmtId="0" fontId="0" fillId="0" borderId="8" xfId="0" applyBorder="1" applyProtection="1"/>
    <xf numFmtId="0" fontId="0" fillId="4" borderId="7" xfId="0" applyFill="1" applyBorder="1" applyProtection="1"/>
    <xf numFmtId="0" fontId="0" fillId="4" borderId="9" xfId="0" applyFill="1" applyBorder="1" applyProtection="1"/>
    <xf numFmtId="0" fontId="0" fillId="0" borderId="9" xfId="0" applyBorder="1" applyProtection="1"/>
    <xf numFmtId="0" fontId="0" fillId="4" borderId="0" xfId="0" applyFill="1" applyProtection="1"/>
    <xf numFmtId="0" fontId="0" fillId="0" borderId="10" xfId="0" applyBorder="1" applyProtection="1"/>
    <xf numFmtId="0" fontId="0" fillId="4" borderId="5" xfId="0" applyFill="1" applyBorder="1" applyProtection="1"/>
    <xf numFmtId="0" fontId="0" fillId="4" borderId="6" xfId="0" applyFill="1" applyBorder="1" applyProtection="1"/>
    <xf numFmtId="0" fontId="0" fillId="0" borderId="11" xfId="0" applyBorder="1" applyProtection="1"/>
    <xf numFmtId="1" fontId="0" fillId="4" borderId="11" xfId="0" applyNumberFormat="1" applyFill="1" applyBorder="1" applyProtection="1"/>
    <xf numFmtId="1" fontId="0" fillId="4" borderId="12" xfId="0" applyNumberFormat="1" applyFill="1" applyBorder="1" applyProtection="1"/>
    <xf numFmtId="0" fontId="0" fillId="4" borderId="11" xfId="0" applyFill="1" applyBorder="1" applyProtection="1"/>
    <xf numFmtId="0" fontId="0" fillId="4" borderId="12" xfId="0" applyFill="1" applyBorder="1" applyProtection="1"/>
    <xf numFmtId="0" fontId="0" fillId="2" borderId="0" xfId="0" applyFill="1" applyProtection="1"/>
    <xf numFmtId="0" fontId="0" fillId="5" borderId="0" xfId="0" applyFill="1" applyProtection="1"/>
    <xf numFmtId="11" fontId="0" fillId="5" borderId="0" xfId="0" applyNumberFormat="1" applyFill="1" applyProtection="1"/>
    <xf numFmtId="0" fontId="0" fillId="0" borderId="0" xfId="0" applyFill="1" applyBorder="1" applyProtection="1"/>
    <xf numFmtId="0" fontId="0" fillId="0" borderId="16" xfId="0" applyFill="1" applyBorder="1" applyProtection="1"/>
    <xf numFmtId="0" fontId="0" fillId="0" borderId="17" xfId="0" applyBorder="1" applyProtection="1"/>
    <xf numFmtId="0" fontId="0" fillId="0" borderId="18" xfId="0" applyFill="1" applyBorder="1" applyProtection="1"/>
    <xf numFmtId="0" fontId="0" fillId="0" borderId="19" xfId="0" applyBorder="1" applyProtection="1"/>
    <xf numFmtId="0" fontId="0" fillId="4" borderId="20" xfId="0" applyFill="1" applyBorder="1" applyProtection="1"/>
    <xf numFmtId="0" fontId="0" fillId="4" borderId="21" xfId="0" applyFill="1" applyBorder="1" applyProtection="1"/>
    <xf numFmtId="0" fontId="0" fillId="0" borderId="20" xfId="0" applyFill="1" applyBorder="1" applyProtection="1"/>
    <xf numFmtId="0" fontId="0" fillId="0" borderId="21" xfId="0" applyBorder="1" applyProtection="1"/>
    <xf numFmtId="0" fontId="0" fillId="0" borderId="13" xfId="0" applyBorder="1" applyProtection="1"/>
    <xf numFmtId="0" fontId="0" fillId="4" borderId="18" xfId="0" applyFill="1" applyBorder="1" applyProtection="1"/>
    <xf numFmtId="0" fontId="0" fillId="4" borderId="19" xfId="0" applyFill="1" applyBorder="1" applyProtection="1"/>
    <xf numFmtId="0" fontId="0" fillId="0" borderId="14" xfId="0" applyBorder="1" applyProtection="1"/>
    <xf numFmtId="164" fontId="0" fillId="4" borderId="22" xfId="1" applyNumberFormat="1" applyFont="1" applyFill="1" applyBorder="1" applyProtection="1"/>
    <xf numFmtId="1" fontId="0" fillId="4" borderId="15" xfId="0" applyNumberFormat="1" applyFill="1" applyBorder="1" applyProtection="1"/>
    <xf numFmtId="0" fontId="0" fillId="4" borderId="22" xfId="0" applyFill="1" applyBorder="1" applyProtection="1"/>
    <xf numFmtId="0" fontId="0" fillId="0" borderId="15" xfId="0" applyBorder="1" applyProtection="1"/>
    <xf numFmtId="0" fontId="6" fillId="8" borderId="0" xfId="0" applyFont="1" applyFill="1" applyProtection="1"/>
    <xf numFmtId="0" fontId="0" fillId="8" borderId="0" xfId="0" applyFill="1" applyProtection="1"/>
    <xf numFmtId="0" fontId="18" fillId="8" borderId="0" xfId="0" applyFont="1" applyFill="1" applyAlignment="1" applyProtection="1">
      <alignment horizontal="center" vertical="center" wrapText="1"/>
    </xf>
    <xf numFmtId="0" fontId="16" fillId="8" borderId="0" xfId="0" applyFont="1" applyFill="1" applyAlignment="1" applyProtection="1">
      <alignment horizontal="center"/>
    </xf>
    <xf numFmtId="0" fontId="17" fillId="8" borderId="0" xfId="0" applyFont="1" applyFill="1" applyAlignment="1" applyProtection="1">
      <alignment horizontal="center" vertical="center" wrapText="1"/>
    </xf>
    <xf numFmtId="49" fontId="19" fillId="8" borderId="0" xfId="0" quotePrefix="1" applyNumberFormat="1" applyFont="1" applyFill="1" applyAlignment="1" applyProtection="1">
      <alignment horizontal="center"/>
    </xf>
    <xf numFmtId="17" fontId="16" fillId="8" borderId="0" xfId="0" quotePrefix="1" applyNumberFormat="1" applyFont="1" applyFill="1" applyAlignment="1" applyProtection="1">
      <alignment horizontal="center"/>
    </xf>
    <xf numFmtId="0" fontId="15" fillId="0" borderId="23" xfId="0" applyFont="1" applyBorder="1" applyAlignment="1" applyProtection="1">
      <alignment horizontal="center" vertical="center" wrapText="1"/>
    </xf>
    <xf numFmtId="0" fontId="15" fillId="0" borderId="25" xfId="0" applyFont="1" applyBorder="1" applyAlignment="1" applyProtection="1">
      <alignment horizontal="center" vertical="center" wrapText="1"/>
    </xf>
    <xf numFmtId="0" fontId="15" fillId="0" borderId="24" xfId="0" applyFont="1" applyBorder="1" applyAlignment="1" applyProtection="1">
      <alignment horizontal="center" vertical="center" wrapText="1"/>
    </xf>
    <xf numFmtId="0" fontId="15" fillId="0" borderId="26" xfId="0" applyFont="1" applyBorder="1" applyAlignment="1" applyProtection="1">
      <alignment horizontal="center" vertical="center" wrapText="1"/>
    </xf>
    <xf numFmtId="0" fontId="15" fillId="0" borderId="24" xfId="0" applyFont="1" applyBorder="1" applyAlignment="1" applyProtection="1">
      <alignment horizontal="center" vertical="center"/>
    </xf>
    <xf numFmtId="0" fontId="15" fillId="0" borderId="26" xfId="0" applyFont="1" applyBorder="1" applyAlignment="1" applyProtection="1">
      <alignment horizontal="center" vertical="center"/>
    </xf>
    <xf numFmtId="0" fontId="0" fillId="0" borderId="27" xfId="0" applyBorder="1" applyAlignment="1" applyProtection="1">
      <alignment horizontal="center" vertical="center"/>
    </xf>
    <xf numFmtId="0" fontId="15" fillId="0" borderId="28" xfId="0" applyFont="1" applyBorder="1" applyAlignment="1" applyProtection="1">
      <alignment horizontal="center" vertical="center" wrapText="1"/>
    </xf>
    <xf numFmtId="0" fontId="0" fillId="4" borderId="2" xfId="0" applyFill="1" applyBorder="1" applyAlignment="1" applyProtection="1">
      <alignment horizontal="center"/>
    </xf>
    <xf numFmtId="0" fontId="0" fillId="4" borderId="4" xfId="0" applyFill="1" applyBorder="1" applyAlignment="1" applyProtection="1">
      <alignment horizontal="center"/>
    </xf>
    <xf numFmtId="0" fontId="0" fillId="4" borderId="5" xfId="0" applyFill="1" applyBorder="1" applyAlignment="1" applyProtection="1">
      <alignment horizontal="center"/>
    </xf>
    <xf numFmtId="0" fontId="0" fillId="4" borderId="6" xfId="0" applyFill="1" applyBorder="1" applyAlignment="1" applyProtection="1">
      <alignment horizontal="center"/>
    </xf>
    <xf numFmtId="0" fontId="0" fillId="4" borderId="16" xfId="0" applyFill="1" applyBorder="1" applyAlignment="1" applyProtection="1">
      <alignment horizontal="center"/>
    </xf>
    <xf numFmtId="0" fontId="0" fillId="4" borderId="17" xfId="0" applyFill="1" applyBorder="1" applyAlignment="1" applyProtection="1">
      <alignment horizontal="center"/>
    </xf>
    <xf numFmtId="0" fontId="0" fillId="4" borderId="18" xfId="0" applyFill="1" applyBorder="1" applyAlignment="1" applyProtection="1">
      <alignment horizontal="center"/>
    </xf>
    <xf numFmtId="0" fontId="0" fillId="4" borderId="19" xfId="0" applyFill="1" applyBorder="1" applyAlignment="1" applyProtection="1">
      <alignment horizontal="center"/>
    </xf>
    <xf numFmtId="0" fontId="0" fillId="0" borderId="2" xfId="0" applyBorder="1" applyAlignment="1" applyProtection="1">
      <alignment horizontal="center"/>
    </xf>
    <xf numFmtId="0" fontId="0" fillId="0" borderId="4" xfId="0" applyBorder="1" applyAlignment="1" applyProtection="1">
      <alignment horizontal="center"/>
    </xf>
    <xf numFmtId="0" fontId="0" fillId="0" borderId="5" xfId="0" applyBorder="1" applyAlignment="1" applyProtection="1">
      <alignment horizontal="center"/>
    </xf>
    <xf numFmtId="0" fontId="0" fillId="0" borderId="6" xfId="0" applyBorder="1" applyAlignment="1" applyProtection="1">
      <alignment horizontal="center"/>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0</xdr:col>
      <xdr:colOff>396875</xdr:colOff>
      <xdr:row>62</xdr:row>
      <xdr:rowOff>15875</xdr:rowOff>
    </xdr:from>
    <xdr:ext cx="65" cy="172227"/>
    <xdr:sp macro="" textlink="">
      <xdr:nvSpPr>
        <xdr:cNvPr id="2" name="TextBox 1">
          <a:extLst>
            <a:ext uri="{FF2B5EF4-FFF2-40B4-BE49-F238E27FC236}">
              <a16:creationId xmlns:a16="http://schemas.microsoft.com/office/drawing/2014/main" id="{70CFCB68-DF5C-4949-8D04-5DB4170EF511}"/>
            </a:ext>
          </a:extLst>
        </xdr:cNvPr>
        <xdr:cNvSpPr txBox="1"/>
      </xdr:nvSpPr>
      <xdr:spPr>
        <a:xfrm>
          <a:off x="396875" y="11433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0</xdr:col>
      <xdr:colOff>225424</xdr:colOff>
      <xdr:row>1</xdr:row>
      <xdr:rowOff>53974</xdr:rowOff>
    </xdr:from>
    <xdr:ext cx="1247775" cy="574675"/>
    <mc:AlternateContent xmlns:mc="http://schemas.openxmlformats.org/markup-compatibility/2006" xmlns:a14="http://schemas.microsoft.com/office/drawing/2010/main">
      <mc:Choice Requires="a14">
        <xdr:sp macro="" textlink="">
          <xdr:nvSpPr>
            <xdr:cNvPr id="3" name="TextBox 6">
              <a:extLst>
                <a:ext uri="{FF2B5EF4-FFF2-40B4-BE49-F238E27FC236}">
                  <a16:creationId xmlns:a16="http://schemas.microsoft.com/office/drawing/2014/main" id="{14ECD690-8F7C-40F1-BB69-6E83C9DE2808}"/>
                </a:ext>
              </a:extLst>
            </xdr:cNvPr>
            <xdr:cNvSpPr txBox="1"/>
          </xdr:nvSpPr>
          <xdr:spPr>
            <a:xfrm>
              <a:off x="225424" y="238124"/>
              <a:ext cx="1247775"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m:rPr>
                        <m:nor/>
                      </m:rPr>
                      <a:rPr lang="en-US" sz="1100" b="0" i="0">
                        <a:latin typeface="Cambria Math" panose="02040503050406030204" pitchFamily="18" charset="0"/>
                      </a:rPr>
                      <m:t>DAC</m:t>
                    </m:r>
                    <m:r>
                      <m:rPr>
                        <m:nor/>
                      </m:rPr>
                      <a:rPr lang="en-US" sz="1100" b="0" i="0">
                        <a:latin typeface="Cambria Math" panose="02040503050406030204" pitchFamily="18" charset="0"/>
                      </a:rPr>
                      <m:t> = </m:t>
                    </m:r>
                    <m:f>
                      <m:fPr>
                        <m:ctrlPr>
                          <a:rPr lang="en-US" sz="1100" b="0" i="1">
                            <a:latin typeface="Cambria Math" panose="02040503050406030204" pitchFamily="18" charset="0"/>
                          </a:rPr>
                        </m:ctrlPr>
                      </m:fPr>
                      <m:num>
                        <m:r>
                          <a:rPr lang="en-US" sz="1100" b="0" i="1">
                            <a:latin typeface="Cambria Math" panose="02040503050406030204" pitchFamily="18" charset="0"/>
                          </a:rPr>
                          <m:t>1</m:t>
                        </m:r>
                      </m:num>
                      <m:den>
                        <m:r>
                          <a:rPr lang="en-US" sz="1100" b="0" i="1">
                            <a:latin typeface="Cambria Math" panose="02040503050406030204" pitchFamily="18" charset="0"/>
                          </a:rPr>
                          <m:t>𝑛</m:t>
                        </m:r>
                        <m:r>
                          <a:rPr lang="en-US" sz="1100" b="0" i="1" baseline="30000">
                            <a:latin typeface="Cambria Math" panose="02040503050406030204" pitchFamily="18" charset="0"/>
                          </a:rPr>
                          <m:t>𝑎</m:t>
                        </m:r>
                      </m:den>
                    </m:f>
                    <m:r>
                      <a:rPr lang="en-US" sz="1100" b="0" i="1">
                        <a:latin typeface="Cambria Math" panose="02040503050406030204" pitchFamily="18" charset="0"/>
                      </a:rPr>
                      <m:t> </m:t>
                    </m:r>
                    <m:nary>
                      <m:naryPr>
                        <m:chr m:val="∑"/>
                        <m:ctrlPr>
                          <a:rPr lang="en-US" sz="1100" b="0" i="1">
                            <a:latin typeface="Cambria Math" panose="02040503050406030204" pitchFamily="18" charset="0"/>
                          </a:rPr>
                        </m:ctrlPr>
                      </m:naryPr>
                      <m:sub>
                        <m:r>
                          <m:rPr>
                            <m:brk m:alnAt="23"/>
                          </m:rPr>
                          <a:rPr lang="en-US" sz="1100" b="0" i="1">
                            <a:latin typeface="Cambria Math" panose="02040503050406030204" pitchFamily="18" charset="0"/>
                          </a:rPr>
                          <m:t>𝑖</m:t>
                        </m:r>
                        <m:r>
                          <a:rPr lang="en-US" sz="1100" b="0" i="1">
                            <a:latin typeface="Cambria Math" panose="02040503050406030204" pitchFamily="18" charset="0"/>
                          </a:rPr>
                          <m:t>=1</m:t>
                        </m:r>
                      </m:sub>
                      <m:sup>
                        <m:r>
                          <a:rPr lang="en-US" sz="1100" b="0" i="1">
                            <a:latin typeface="Cambria Math" panose="02040503050406030204" pitchFamily="18" charset="0"/>
                          </a:rPr>
                          <m:t>𝑛</m:t>
                        </m:r>
                        <m:r>
                          <a:rPr lang="en-US" sz="1100" b="0" i="1" baseline="30000">
                            <a:latin typeface="Cambria Math" panose="02040503050406030204" pitchFamily="18" charset="0"/>
                          </a:rPr>
                          <m:t>𝑎</m:t>
                        </m:r>
                      </m:sup>
                      <m:e>
                        <m:r>
                          <a:rPr lang="en-US" sz="1100" b="0" i="1">
                            <a:latin typeface="Cambria Math" panose="02040503050406030204" pitchFamily="18" charset="0"/>
                          </a:rPr>
                          <m:t>𝐶</m:t>
                        </m:r>
                        <m:r>
                          <a:rPr lang="en-US" sz="1100" b="0" i="1" baseline="-25000">
                            <a:latin typeface="Cambria Math" panose="02040503050406030204" pitchFamily="18" charset="0"/>
                          </a:rPr>
                          <m:t>𝑖</m:t>
                        </m:r>
                        <m:r>
                          <a:rPr lang="en-US" sz="1100" b="0" i="1">
                            <a:latin typeface="Cambria Math" panose="02040503050406030204" pitchFamily="18" charset="0"/>
                          </a:rPr>
                          <m:t> </m:t>
                        </m:r>
                      </m:e>
                    </m:nary>
                  </m:oMath>
                </m:oMathPara>
              </a14:m>
              <a:endParaRPr lang="en-US" sz="1100"/>
            </a:p>
          </xdr:txBody>
        </xdr:sp>
      </mc:Choice>
      <mc:Fallback xmlns="">
        <xdr:sp macro="" textlink="">
          <xdr:nvSpPr>
            <xdr:cNvPr id="3" name="TextBox 6">
              <a:extLst>
                <a:ext uri="{FF2B5EF4-FFF2-40B4-BE49-F238E27FC236}">
                  <a16:creationId xmlns:a16="http://schemas.microsoft.com/office/drawing/2014/main" id="{14ECD690-8F7C-40F1-BB69-6E83C9DE2808}"/>
                </a:ext>
              </a:extLst>
            </xdr:cNvPr>
            <xdr:cNvSpPr txBox="1"/>
          </xdr:nvSpPr>
          <xdr:spPr>
            <a:xfrm>
              <a:off x="225424" y="238124"/>
              <a:ext cx="1247775"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100" b="0" i="0">
                  <a:latin typeface="Cambria Math" panose="02040503050406030204" pitchFamily="18" charset="0"/>
                </a:rPr>
                <a:t>"DAC = "  1/𝑛</a:t>
              </a:r>
              <a:r>
                <a:rPr lang="en-US" sz="1100" b="0" i="0" baseline="30000">
                  <a:latin typeface="Cambria Math" panose="02040503050406030204" pitchFamily="18" charset="0"/>
                </a:rPr>
                <a:t>𝑎 </a:t>
              </a:r>
              <a:r>
                <a:rPr lang="en-US" sz="1100" b="0" i="0">
                  <a:latin typeface="Cambria Math" panose="02040503050406030204" pitchFamily="18" charset="0"/>
                </a:rPr>
                <a:t> ∑_(𝑖=1)</a:t>
              </a:r>
              <a:r>
                <a:rPr lang="en-US" sz="1100" b="0" i="0" baseline="30000">
                  <a:latin typeface="Cambria Math" panose="02040503050406030204" pitchFamily="18" charset="0"/>
                </a:rPr>
                <a:t>^</a:t>
              </a:r>
              <a:r>
                <a:rPr lang="en-US" sz="1100" b="0" i="0">
                  <a:latin typeface="Cambria Math" panose="02040503050406030204" pitchFamily="18" charset="0"/>
                </a:rPr>
                <a:t>𝑛</a:t>
              </a:r>
              <a:r>
                <a:rPr lang="en-US" sz="1100" b="0" i="0" baseline="30000">
                  <a:latin typeface="Cambria Math" panose="02040503050406030204" pitchFamily="18" charset="0"/>
                </a:rPr>
                <a:t>𝑎▒〖</a:t>
              </a:r>
              <a:r>
                <a:rPr lang="en-US" sz="1100" b="0" i="0">
                  <a:latin typeface="Cambria Math" panose="02040503050406030204" pitchFamily="18" charset="0"/>
                </a:rPr>
                <a:t>𝐶</a:t>
              </a:r>
              <a:r>
                <a:rPr lang="en-US" sz="1100" b="0" i="0" baseline="-25000">
                  <a:latin typeface="Cambria Math" panose="02040503050406030204" pitchFamily="18" charset="0"/>
                </a:rPr>
                <a:t>𝑖</a:t>
              </a:r>
              <a:r>
                <a:rPr lang="en-US" sz="1100" b="0" i="0">
                  <a:latin typeface="Cambria Math" panose="02040503050406030204" pitchFamily="18" charset="0"/>
                </a:rPr>
                <a:t> </a:t>
              </a:r>
              <a:r>
                <a:rPr lang="en-US" sz="1100" b="0" i="0" baseline="30000">
                  <a:latin typeface="Cambria Math" panose="02040503050406030204" pitchFamily="18" charset="0"/>
                </a:rPr>
                <a:t>〗</a:t>
              </a:r>
              <a:endParaRPr lang="en-US" sz="1100"/>
            </a:p>
          </xdr:txBody>
        </xdr:sp>
      </mc:Fallback>
    </mc:AlternateContent>
    <xdr:clientData/>
  </xdr:oneCellAnchor>
  <xdr:oneCellAnchor>
    <xdr:from>
      <xdr:col>0</xdr:col>
      <xdr:colOff>190500</xdr:colOff>
      <xdr:row>25</xdr:row>
      <xdr:rowOff>50800</xdr:rowOff>
    </xdr:from>
    <xdr:ext cx="1320800" cy="574675"/>
    <mc:AlternateContent xmlns:mc="http://schemas.openxmlformats.org/markup-compatibility/2006" xmlns:a14="http://schemas.microsoft.com/office/drawing/2010/main">
      <mc:Choice Requires="a14">
        <xdr:sp macro="" textlink="">
          <xdr:nvSpPr>
            <xdr:cNvPr id="4" name="TextBox 7">
              <a:extLst>
                <a:ext uri="{FF2B5EF4-FFF2-40B4-BE49-F238E27FC236}">
                  <a16:creationId xmlns:a16="http://schemas.microsoft.com/office/drawing/2014/main" id="{E78E3DAD-BE80-4624-8419-9046459C25FE}"/>
                </a:ext>
              </a:extLst>
            </xdr:cNvPr>
            <xdr:cNvSpPr txBox="1"/>
          </xdr:nvSpPr>
          <xdr:spPr>
            <a:xfrm>
              <a:off x="190500" y="4654550"/>
              <a:ext cx="1320800"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m:rPr>
                        <m:nor/>
                      </m:rPr>
                      <a:rPr lang="en-US" sz="1100" b="0" i="0">
                        <a:latin typeface="Cambria Math" panose="02040503050406030204" pitchFamily="18" charset="0"/>
                      </a:rPr>
                      <m:t>AAC</m:t>
                    </m:r>
                    <m:r>
                      <m:rPr>
                        <m:nor/>
                      </m:rPr>
                      <a:rPr lang="en-US" sz="1100" b="0" i="0">
                        <a:latin typeface="Cambria Math" panose="02040503050406030204" pitchFamily="18" charset="0"/>
                      </a:rPr>
                      <m:t> = </m:t>
                    </m:r>
                    <m:f>
                      <m:fPr>
                        <m:ctrlPr>
                          <a:rPr lang="en-US" sz="1100" b="0" i="1">
                            <a:latin typeface="Cambria Math" panose="02040503050406030204" pitchFamily="18" charset="0"/>
                          </a:rPr>
                        </m:ctrlPr>
                      </m:fPr>
                      <m:num>
                        <m:r>
                          <a:rPr lang="en-US" sz="1100" b="0" i="1">
                            <a:latin typeface="Cambria Math" panose="02040503050406030204" pitchFamily="18" charset="0"/>
                          </a:rPr>
                          <m:t>1</m:t>
                        </m:r>
                      </m:num>
                      <m:den>
                        <m:r>
                          <a:rPr lang="en-US" sz="1100" b="0" i="1">
                            <a:latin typeface="Cambria Math" panose="02040503050406030204" pitchFamily="18" charset="0"/>
                          </a:rPr>
                          <m:t>𝑛</m:t>
                        </m:r>
                        <m:r>
                          <a:rPr lang="en-US" sz="1100" b="0" i="1" baseline="30000">
                            <a:latin typeface="Cambria Math" panose="02040503050406030204" pitchFamily="18" charset="0"/>
                          </a:rPr>
                          <m:t>𝑎</m:t>
                        </m:r>
                      </m:den>
                    </m:f>
                    <m:r>
                      <a:rPr lang="en-US" sz="1100" b="0" i="1">
                        <a:latin typeface="Cambria Math" panose="02040503050406030204" pitchFamily="18" charset="0"/>
                      </a:rPr>
                      <m:t> </m:t>
                    </m:r>
                    <m:nary>
                      <m:naryPr>
                        <m:chr m:val="∑"/>
                        <m:ctrlPr>
                          <a:rPr lang="en-US" sz="1100" b="0" i="1">
                            <a:latin typeface="Cambria Math" panose="02040503050406030204" pitchFamily="18" charset="0"/>
                          </a:rPr>
                        </m:ctrlPr>
                      </m:naryPr>
                      <m:sub>
                        <m:r>
                          <m:rPr>
                            <m:brk m:alnAt="23"/>
                          </m:rPr>
                          <a:rPr lang="en-US" sz="1100" b="0" i="1">
                            <a:latin typeface="Cambria Math" panose="02040503050406030204" pitchFamily="18" charset="0"/>
                          </a:rPr>
                          <m:t>𝑖</m:t>
                        </m:r>
                        <m:r>
                          <a:rPr lang="en-US" sz="1100" b="0" i="1">
                            <a:latin typeface="Cambria Math" panose="02040503050406030204" pitchFamily="18" charset="0"/>
                          </a:rPr>
                          <m:t>=1</m:t>
                        </m:r>
                      </m:sub>
                      <m:sup>
                        <m:r>
                          <a:rPr lang="en-US" sz="1100" b="0" i="1">
                            <a:latin typeface="Cambria Math" panose="02040503050406030204" pitchFamily="18" charset="0"/>
                          </a:rPr>
                          <m:t>𝑛</m:t>
                        </m:r>
                        <m:r>
                          <a:rPr lang="en-US" sz="1100" b="0" i="1" baseline="30000">
                            <a:latin typeface="Cambria Math" panose="02040503050406030204" pitchFamily="18" charset="0"/>
                          </a:rPr>
                          <m:t>𝑎</m:t>
                        </m:r>
                      </m:sup>
                      <m:e>
                        <m:r>
                          <a:rPr lang="en-US" sz="1100" b="0" i="1">
                            <a:latin typeface="Cambria Math" panose="02040503050406030204" pitchFamily="18" charset="0"/>
                          </a:rPr>
                          <m:t>𝐷𝐴𝐶</m:t>
                        </m:r>
                        <m:r>
                          <a:rPr lang="en-US" sz="1100" b="0" i="1" baseline="-25000">
                            <a:latin typeface="Cambria Math" panose="02040503050406030204" pitchFamily="18" charset="0"/>
                          </a:rPr>
                          <m:t>𝑖</m:t>
                        </m:r>
                        <m:r>
                          <a:rPr lang="en-US" sz="1100" b="0" i="1">
                            <a:latin typeface="Cambria Math" panose="02040503050406030204" pitchFamily="18" charset="0"/>
                          </a:rPr>
                          <m:t> </m:t>
                        </m:r>
                      </m:e>
                    </m:nary>
                  </m:oMath>
                </m:oMathPara>
              </a14:m>
              <a:endParaRPr lang="en-US" sz="1100"/>
            </a:p>
          </xdr:txBody>
        </xdr:sp>
      </mc:Choice>
      <mc:Fallback xmlns="">
        <xdr:sp macro="" textlink="">
          <xdr:nvSpPr>
            <xdr:cNvPr id="4" name="TextBox 7">
              <a:extLst>
                <a:ext uri="{FF2B5EF4-FFF2-40B4-BE49-F238E27FC236}">
                  <a16:creationId xmlns:a16="http://schemas.microsoft.com/office/drawing/2014/main" id="{E78E3DAD-BE80-4624-8419-9046459C25FE}"/>
                </a:ext>
              </a:extLst>
            </xdr:cNvPr>
            <xdr:cNvSpPr txBox="1"/>
          </xdr:nvSpPr>
          <xdr:spPr>
            <a:xfrm>
              <a:off x="190500" y="4654550"/>
              <a:ext cx="1320800"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100" b="0" i="0">
                  <a:latin typeface="Cambria Math" panose="02040503050406030204" pitchFamily="18" charset="0"/>
                </a:rPr>
                <a:t>"AAC = "  1/𝑛</a:t>
              </a:r>
              <a:r>
                <a:rPr lang="en-US" sz="1100" b="0" i="0" baseline="30000">
                  <a:latin typeface="Cambria Math" panose="02040503050406030204" pitchFamily="18" charset="0"/>
                </a:rPr>
                <a:t>𝑎 </a:t>
              </a:r>
              <a:r>
                <a:rPr lang="en-US" sz="1100" b="0" i="0">
                  <a:latin typeface="Cambria Math" panose="02040503050406030204" pitchFamily="18" charset="0"/>
                </a:rPr>
                <a:t> ∑_(𝑖=1)</a:t>
              </a:r>
              <a:r>
                <a:rPr lang="en-US" sz="1100" b="0" i="0" baseline="30000">
                  <a:latin typeface="Cambria Math" panose="02040503050406030204" pitchFamily="18" charset="0"/>
                </a:rPr>
                <a:t>^</a:t>
              </a:r>
              <a:r>
                <a:rPr lang="en-US" sz="1100" b="0" i="0">
                  <a:latin typeface="Cambria Math" panose="02040503050406030204" pitchFamily="18" charset="0"/>
                </a:rPr>
                <a:t>𝑛</a:t>
              </a:r>
              <a:r>
                <a:rPr lang="en-US" sz="1100" b="0" i="0" baseline="30000">
                  <a:latin typeface="Cambria Math" panose="02040503050406030204" pitchFamily="18" charset="0"/>
                </a:rPr>
                <a:t>𝑎▒〖</a:t>
              </a:r>
              <a:r>
                <a:rPr lang="en-US" sz="1100" b="0" i="0">
                  <a:latin typeface="Cambria Math" panose="02040503050406030204" pitchFamily="18" charset="0"/>
                </a:rPr>
                <a:t>𝐷𝐴𝐶</a:t>
              </a:r>
              <a:r>
                <a:rPr lang="en-US" sz="1100" b="0" i="0" baseline="-25000">
                  <a:latin typeface="Cambria Math" panose="02040503050406030204" pitchFamily="18" charset="0"/>
                </a:rPr>
                <a:t>𝑖</a:t>
              </a:r>
              <a:r>
                <a:rPr lang="en-US" sz="1100" b="0" i="0">
                  <a:latin typeface="Cambria Math" panose="02040503050406030204" pitchFamily="18" charset="0"/>
                </a:rPr>
                <a:t> </a:t>
              </a:r>
              <a:r>
                <a:rPr lang="en-US" sz="1100" b="0" i="0" baseline="30000">
                  <a:latin typeface="Cambria Math" panose="02040503050406030204" pitchFamily="18" charset="0"/>
                </a:rPr>
                <a:t>〗</a:t>
              </a:r>
              <a:endParaRPr lang="en-US" sz="1100"/>
            </a:p>
          </xdr:txBody>
        </xdr:sp>
      </mc:Fallback>
    </mc:AlternateContent>
    <xdr:clientData/>
  </xdr:oneCellAnchor>
  <xdr:oneCellAnchor>
    <xdr:from>
      <xdr:col>0</xdr:col>
      <xdr:colOff>44450</xdr:colOff>
      <xdr:row>64</xdr:row>
      <xdr:rowOff>146050</xdr:rowOff>
    </xdr:from>
    <xdr:ext cx="1162050" cy="565149"/>
    <mc:AlternateContent xmlns:mc="http://schemas.openxmlformats.org/markup-compatibility/2006" xmlns:a14="http://schemas.microsoft.com/office/drawing/2010/main">
      <mc:Choice Requires="a14">
        <xdr:sp macro="" textlink="">
          <xdr:nvSpPr>
            <xdr:cNvPr id="5" name="TextBox 8">
              <a:extLst>
                <a:ext uri="{FF2B5EF4-FFF2-40B4-BE49-F238E27FC236}">
                  <a16:creationId xmlns:a16="http://schemas.microsoft.com/office/drawing/2014/main" id="{64A5DB7A-9584-42B2-885D-D35ACE5E15DC}"/>
                </a:ext>
              </a:extLst>
            </xdr:cNvPr>
            <xdr:cNvSpPr txBox="1"/>
          </xdr:nvSpPr>
          <xdr:spPr>
            <a:xfrm>
              <a:off x="44450" y="11931650"/>
              <a:ext cx="11620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Acute Risk </a:t>
              </a:r>
              <a:r>
                <a:rPr lang="en-US" sz="1200">
                  <a:latin typeface="+mn-lt"/>
                </a:rPr>
                <a:t>=  </a:t>
              </a:r>
              <a14:m>
                <m:oMath xmlns:m="http://schemas.openxmlformats.org/officeDocument/2006/math">
                  <m:f>
                    <m:fPr>
                      <m:ctrlPr>
                        <a:rPr lang="en-US" sz="1200" i="1">
                          <a:latin typeface="Cambria Math" panose="02040503050406030204" pitchFamily="18" charset="0"/>
                        </a:rPr>
                      </m:ctrlPr>
                    </m:fPr>
                    <m:num>
                      <m:r>
                        <a:rPr lang="en-US" sz="1200" b="0" i="1">
                          <a:latin typeface="Cambria Math" panose="02040503050406030204" pitchFamily="18" charset="0"/>
                        </a:rPr>
                        <m:t>𝐻𝐸𝐶</m:t>
                      </m:r>
                    </m:num>
                    <m:den>
                      <m:r>
                        <a:rPr lang="en-US" sz="1200" b="0" i="1">
                          <a:latin typeface="Cambria Math" panose="02040503050406030204" pitchFamily="18" charset="0"/>
                        </a:rPr>
                        <m:t>𝐴𝐶</m:t>
                      </m:r>
                    </m:den>
                  </m:f>
                </m:oMath>
              </a14:m>
              <a:endParaRPr lang="en-US" sz="1200">
                <a:latin typeface="+mn-lt"/>
              </a:endParaRPr>
            </a:p>
          </xdr:txBody>
        </xdr:sp>
      </mc:Choice>
      <mc:Fallback xmlns="">
        <xdr:sp macro="" textlink="">
          <xdr:nvSpPr>
            <xdr:cNvPr id="5" name="TextBox 8">
              <a:extLst>
                <a:ext uri="{FF2B5EF4-FFF2-40B4-BE49-F238E27FC236}">
                  <a16:creationId xmlns:a16="http://schemas.microsoft.com/office/drawing/2014/main" id="{64A5DB7A-9584-42B2-885D-D35ACE5E15DC}"/>
                </a:ext>
              </a:extLst>
            </xdr:cNvPr>
            <xdr:cNvSpPr txBox="1"/>
          </xdr:nvSpPr>
          <xdr:spPr>
            <a:xfrm>
              <a:off x="44450" y="11931650"/>
              <a:ext cx="11620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Acute Risk </a:t>
              </a:r>
              <a:r>
                <a:rPr lang="en-US" sz="1200">
                  <a:latin typeface="+mn-lt"/>
                </a:rPr>
                <a:t>=  </a:t>
              </a:r>
              <a:r>
                <a:rPr lang="en-US" sz="1200" b="0" i="0">
                  <a:latin typeface="Cambria Math" panose="02040503050406030204" pitchFamily="18" charset="0"/>
                </a:rPr>
                <a:t>𝐻𝐸𝐶/𝐴𝐶</a:t>
              </a:r>
              <a:endParaRPr lang="en-US" sz="1200">
                <a:latin typeface="+mn-lt"/>
              </a:endParaRPr>
            </a:p>
          </xdr:txBody>
        </xdr:sp>
      </mc:Fallback>
    </mc:AlternateContent>
    <xdr:clientData/>
  </xdr:oneCellAnchor>
  <xdr:oneCellAnchor>
    <xdr:from>
      <xdr:col>0</xdr:col>
      <xdr:colOff>19050</xdr:colOff>
      <xdr:row>75</xdr:row>
      <xdr:rowOff>152400</xdr:rowOff>
    </xdr:from>
    <xdr:ext cx="1581150" cy="565149"/>
    <mc:AlternateContent xmlns:mc="http://schemas.openxmlformats.org/markup-compatibility/2006" xmlns:a14="http://schemas.microsoft.com/office/drawing/2010/main">
      <mc:Choice Requires="a14">
        <xdr:sp macro="" textlink="">
          <xdr:nvSpPr>
            <xdr:cNvPr id="6" name="TextBox 9">
              <a:extLst>
                <a:ext uri="{FF2B5EF4-FFF2-40B4-BE49-F238E27FC236}">
                  <a16:creationId xmlns:a16="http://schemas.microsoft.com/office/drawing/2014/main" id="{6947F776-C2A6-424B-9A58-AE87A8336270}"/>
                </a:ext>
              </a:extLst>
            </xdr:cNvPr>
            <xdr:cNvSpPr txBox="1"/>
          </xdr:nvSpPr>
          <xdr:spPr>
            <a:xfrm>
              <a:off x="19050" y="13963650"/>
              <a:ext cx="15811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Chronic Risk </a:t>
              </a:r>
              <a:r>
                <a:rPr lang="en-US" sz="1200">
                  <a:latin typeface="+mn-lt"/>
                </a:rPr>
                <a:t>=  </a:t>
              </a:r>
              <a14:m>
                <m:oMath xmlns:m="http://schemas.openxmlformats.org/officeDocument/2006/math">
                  <m:f>
                    <m:fPr>
                      <m:ctrlPr>
                        <a:rPr lang="en-US" sz="1200" i="1">
                          <a:latin typeface="Cambria Math" panose="02040503050406030204" pitchFamily="18" charset="0"/>
                        </a:rPr>
                      </m:ctrlPr>
                    </m:fPr>
                    <m:num>
                      <m:r>
                        <a:rPr lang="en-US" sz="1200" b="0" i="1">
                          <a:latin typeface="Cambria Math" panose="02040503050406030204" pitchFamily="18" charset="0"/>
                        </a:rPr>
                        <m:t>𝐻𝐸𝐶</m:t>
                      </m:r>
                    </m:num>
                    <m:den>
                      <m:r>
                        <a:rPr lang="en-US" sz="1200" b="0" i="1">
                          <a:latin typeface="Cambria Math" panose="02040503050406030204" pitchFamily="18" charset="0"/>
                        </a:rPr>
                        <m:t>𝐴𝐷𝐶</m:t>
                      </m:r>
                    </m:den>
                  </m:f>
                </m:oMath>
              </a14:m>
              <a:endParaRPr lang="en-US" sz="1200">
                <a:latin typeface="+mn-lt"/>
              </a:endParaRPr>
            </a:p>
          </xdr:txBody>
        </xdr:sp>
      </mc:Choice>
      <mc:Fallback xmlns="">
        <xdr:sp macro="" textlink="">
          <xdr:nvSpPr>
            <xdr:cNvPr id="6" name="TextBox 9">
              <a:extLst>
                <a:ext uri="{FF2B5EF4-FFF2-40B4-BE49-F238E27FC236}">
                  <a16:creationId xmlns:a16="http://schemas.microsoft.com/office/drawing/2014/main" id="{6947F776-C2A6-424B-9A58-AE87A8336270}"/>
                </a:ext>
              </a:extLst>
            </xdr:cNvPr>
            <xdr:cNvSpPr txBox="1"/>
          </xdr:nvSpPr>
          <xdr:spPr>
            <a:xfrm>
              <a:off x="19050" y="13963650"/>
              <a:ext cx="15811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Chronic Risk </a:t>
              </a:r>
              <a:r>
                <a:rPr lang="en-US" sz="1200">
                  <a:latin typeface="+mn-lt"/>
                </a:rPr>
                <a:t>=  </a:t>
              </a:r>
              <a:r>
                <a:rPr lang="en-US" sz="1200" b="0" i="0">
                  <a:latin typeface="Cambria Math" panose="02040503050406030204" pitchFamily="18" charset="0"/>
                </a:rPr>
                <a:t>𝐻𝐸𝐶/𝐴𝐷𝐶</a:t>
              </a:r>
              <a:endParaRPr lang="en-US" sz="1200">
                <a:latin typeface="+mn-lt"/>
              </a:endParaRPr>
            </a:p>
          </xdr:txBody>
        </xdr:sp>
      </mc:Fallback>
    </mc:AlternateContent>
    <xdr:clientData/>
  </xdr:oneCellAnchor>
  <xdr:oneCellAnchor>
    <xdr:from>
      <xdr:col>0</xdr:col>
      <xdr:colOff>396875</xdr:colOff>
      <xdr:row>88</xdr:row>
      <xdr:rowOff>15875</xdr:rowOff>
    </xdr:from>
    <xdr:ext cx="65" cy="172227"/>
    <xdr:sp macro="" textlink="">
      <xdr:nvSpPr>
        <xdr:cNvPr id="7" name="TextBox 10">
          <a:extLst>
            <a:ext uri="{FF2B5EF4-FFF2-40B4-BE49-F238E27FC236}">
              <a16:creationId xmlns:a16="http://schemas.microsoft.com/office/drawing/2014/main" id="{FFEDC3E2-7F37-4EB7-80E1-4123AD65E056}"/>
            </a:ext>
          </a:extLst>
        </xdr:cNvPr>
        <xdr:cNvSpPr txBox="1"/>
      </xdr:nvSpPr>
      <xdr:spPr>
        <a:xfrm>
          <a:off x="396875" y="16221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0</xdr:col>
      <xdr:colOff>396875</xdr:colOff>
      <xdr:row>98</xdr:row>
      <xdr:rowOff>15875</xdr:rowOff>
    </xdr:from>
    <xdr:ext cx="65" cy="172227"/>
    <xdr:sp macro="" textlink="">
      <xdr:nvSpPr>
        <xdr:cNvPr id="8" name="TextBox 10">
          <a:extLst>
            <a:ext uri="{FF2B5EF4-FFF2-40B4-BE49-F238E27FC236}">
              <a16:creationId xmlns:a16="http://schemas.microsoft.com/office/drawing/2014/main" id="{8CA293B3-02DA-4307-8D63-CF02B3E5562C}"/>
            </a:ext>
          </a:extLst>
        </xdr:cNvPr>
        <xdr:cNvSpPr txBox="1"/>
      </xdr:nvSpPr>
      <xdr:spPr>
        <a:xfrm>
          <a:off x="396875" y="180625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usepa.sharepoint.com/sites/ocspp_Work/wpc/TSCA%20Scoping%20Next%2020%20HPS%20Review/Phthalates/DEHP/RE%20Documents/Supplemental%20Files%20for%20DEHP/Staging%20for%20Public%20Release/20.%20DEHP%20.%20Draft%20Occupational%20Risk%20Calculator%20.%20Public%20Release%20.%20May%202025.xlsx" TargetMode="External"/><Relationship Id="rId2" Type="http://schemas.microsoft.com/office/2019/04/relationships/externalLinkLongPath" Target="20.%20DEHP%20.%20Draft%20Occupational%20Risk%20Calculator%20.%20Public%20Release%20.%20May%202025.xlsx?30CAE4EA" TargetMode="External"/><Relationship Id="rId1" Type="http://schemas.openxmlformats.org/officeDocument/2006/relationships/externalLinkPath" Target="file:///\\30CAE4EA\20.%20DEHP%20.%20Draft%20Occupational%20Risk%20Calculator%20.%20Public%20Release%20.%20May%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Cover Page"/>
      <sheetName val="Read Me"/>
      <sheetName val="Calculation Summary"/>
      <sheetName val="Dashboard"/>
      <sheetName val="Aggregate RR"/>
      <sheetName val="RR"/>
      <sheetName val="Inhalation Exposure"/>
      <sheetName val="Dermal Exposure"/>
      <sheetName val="Tables for RE (Risk only)"/>
      <sheetName val="Tables for RE"/>
      <sheetName val="Tables for Report"/>
      <sheetName val="Hazard Values"/>
      <sheetName val="List Values"/>
      <sheetName val="Exposure Fac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3.epa.gov/airtoxics/childrens_supplement_final.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5680B-470A-4595-B0FD-1597B0332066}">
  <sheetPr codeName="Sheet8"/>
  <dimension ref="A1:P36"/>
  <sheetViews>
    <sheetView tabSelected="1" workbookViewId="0">
      <selection activeCell="L6" sqref="L6"/>
    </sheetView>
  </sheetViews>
  <sheetFormatPr defaultColWidth="0" defaultRowHeight="15" zeroHeight="1"/>
  <cols>
    <col min="1" max="5" width="8.7109375" style="1" customWidth="1"/>
    <col min="6" max="6" width="23.140625" style="1" customWidth="1"/>
    <col min="7" max="16" width="8.7109375" style="1" customWidth="1"/>
    <col min="17" max="16384" width="8.7109375" style="1" hidden="1"/>
  </cols>
  <sheetData>
    <row r="1" spans="1:16">
      <c r="A1" s="74"/>
      <c r="B1" s="74"/>
      <c r="C1" s="74"/>
      <c r="D1" s="74"/>
      <c r="E1" s="74"/>
      <c r="F1" s="74"/>
      <c r="G1" s="74"/>
      <c r="H1" s="74"/>
      <c r="I1" s="75"/>
      <c r="J1" s="75"/>
      <c r="K1" s="75"/>
      <c r="L1" s="75"/>
      <c r="M1" s="75"/>
      <c r="N1" s="75"/>
      <c r="O1" s="75"/>
      <c r="P1" s="75"/>
    </row>
    <row r="2" spans="1:16" ht="15.75">
      <c r="A2" s="74"/>
      <c r="B2" s="77"/>
      <c r="C2" s="77"/>
      <c r="D2" s="77"/>
      <c r="E2" s="77"/>
      <c r="F2" s="77"/>
      <c r="G2" s="74"/>
      <c r="H2" s="74"/>
      <c r="I2" s="75"/>
      <c r="J2" s="75"/>
      <c r="K2" s="75"/>
      <c r="L2" s="75"/>
      <c r="M2" s="75"/>
      <c r="N2" s="75"/>
      <c r="O2" s="75"/>
      <c r="P2" s="75"/>
    </row>
    <row r="3" spans="1:16" ht="15.75">
      <c r="A3" s="74"/>
      <c r="B3" s="80"/>
      <c r="C3" s="80"/>
      <c r="D3" s="80"/>
      <c r="E3" s="80"/>
      <c r="F3" s="80"/>
      <c r="G3" s="74"/>
      <c r="H3" s="74"/>
      <c r="I3" s="75"/>
      <c r="J3" s="75"/>
      <c r="K3" s="75"/>
      <c r="L3" s="75"/>
      <c r="M3" s="75"/>
      <c r="N3" s="75"/>
      <c r="O3" s="75"/>
      <c r="P3" s="75"/>
    </row>
    <row r="4" spans="1:16">
      <c r="A4" s="74"/>
      <c r="B4" s="74"/>
      <c r="C4" s="74"/>
      <c r="D4" s="74"/>
      <c r="E4" s="74"/>
      <c r="F4" s="74"/>
      <c r="G4" s="74"/>
      <c r="H4" s="74"/>
      <c r="I4" s="75"/>
      <c r="J4" s="75"/>
      <c r="K4" s="75"/>
      <c r="L4" s="75"/>
      <c r="M4" s="75"/>
      <c r="N4" s="75"/>
      <c r="O4" s="75"/>
      <c r="P4" s="75"/>
    </row>
    <row r="5" spans="1:16">
      <c r="A5" s="74"/>
      <c r="B5" s="74"/>
      <c r="C5" s="74"/>
      <c r="D5" s="74"/>
      <c r="E5" s="74"/>
      <c r="F5" s="74"/>
      <c r="G5" s="74"/>
      <c r="H5" s="74"/>
      <c r="I5" s="75"/>
      <c r="J5" s="75"/>
      <c r="K5" s="75"/>
      <c r="L5" s="75"/>
      <c r="M5" s="75"/>
      <c r="N5" s="75"/>
      <c r="O5" s="75"/>
      <c r="P5" s="75"/>
    </row>
    <row r="6" spans="1:16">
      <c r="A6" s="74"/>
      <c r="B6" s="78" t="s">
        <v>0</v>
      </c>
      <c r="C6" s="78"/>
      <c r="D6" s="78"/>
      <c r="E6" s="78"/>
      <c r="F6" s="78"/>
      <c r="G6" s="74"/>
      <c r="H6" s="74"/>
      <c r="I6" s="75"/>
      <c r="J6" s="75"/>
      <c r="K6" s="75"/>
      <c r="L6" s="75"/>
      <c r="M6" s="75"/>
      <c r="N6" s="75"/>
      <c r="O6" s="75"/>
      <c r="P6" s="75"/>
    </row>
    <row r="7" spans="1:16" ht="115.5" customHeight="1">
      <c r="A7" s="74"/>
      <c r="B7" s="78"/>
      <c r="C7" s="78"/>
      <c r="D7" s="78"/>
      <c r="E7" s="78"/>
      <c r="F7" s="78"/>
      <c r="G7" s="74"/>
      <c r="H7" s="74"/>
      <c r="I7" s="75"/>
      <c r="J7" s="75"/>
      <c r="K7" s="75"/>
      <c r="L7" s="75"/>
      <c r="M7" s="75"/>
      <c r="N7" s="75"/>
      <c r="O7" s="75"/>
      <c r="P7" s="75"/>
    </row>
    <row r="8" spans="1:16" ht="20.25">
      <c r="A8" s="74"/>
      <c r="B8" s="76"/>
      <c r="C8" s="76"/>
      <c r="D8" s="76"/>
      <c r="E8" s="76"/>
      <c r="F8" s="76"/>
      <c r="G8" s="74"/>
      <c r="H8" s="74"/>
      <c r="I8" s="75"/>
      <c r="J8" s="75"/>
      <c r="K8" s="75"/>
      <c r="L8" s="75"/>
      <c r="M8" s="75"/>
      <c r="N8" s="75"/>
      <c r="O8" s="75"/>
      <c r="P8" s="75"/>
    </row>
    <row r="9" spans="1:16">
      <c r="A9" s="74"/>
      <c r="B9" s="74"/>
      <c r="C9" s="74"/>
      <c r="D9" s="74"/>
      <c r="E9" s="74"/>
      <c r="F9" s="74"/>
      <c r="G9" s="74"/>
      <c r="H9" s="74"/>
      <c r="I9" s="75"/>
      <c r="J9" s="75"/>
      <c r="K9" s="75"/>
      <c r="L9" s="75"/>
      <c r="M9" s="75"/>
      <c r="N9" s="75"/>
      <c r="O9" s="75"/>
      <c r="P9" s="75"/>
    </row>
    <row r="10" spans="1:16" ht="22.5">
      <c r="A10" s="74"/>
      <c r="B10" s="78" t="s">
        <v>1</v>
      </c>
      <c r="C10" s="78"/>
      <c r="D10" s="78"/>
      <c r="E10" s="78"/>
      <c r="F10" s="78"/>
      <c r="G10" s="74"/>
      <c r="H10" s="74"/>
      <c r="I10" s="75"/>
      <c r="J10" s="75"/>
      <c r="K10" s="75"/>
      <c r="L10" s="75"/>
      <c r="M10" s="75"/>
      <c r="N10" s="75"/>
      <c r="O10" s="75"/>
      <c r="P10" s="75"/>
    </row>
    <row r="11" spans="1:16">
      <c r="A11" s="74"/>
      <c r="B11" s="74"/>
      <c r="C11" s="74"/>
      <c r="D11" s="74"/>
      <c r="E11" s="74"/>
      <c r="F11" s="74"/>
      <c r="G11" s="74"/>
      <c r="H11" s="74"/>
      <c r="I11" s="75"/>
      <c r="J11" s="75"/>
      <c r="K11" s="75"/>
      <c r="L11" s="75"/>
      <c r="M11" s="75"/>
      <c r="N11" s="75"/>
      <c r="O11" s="75"/>
      <c r="P11" s="75"/>
    </row>
    <row r="12" spans="1:16">
      <c r="A12" s="74"/>
      <c r="B12" s="74"/>
      <c r="C12" s="74"/>
      <c r="D12" s="74"/>
      <c r="E12" s="74"/>
      <c r="F12" s="74"/>
      <c r="G12" s="74"/>
      <c r="H12" s="74"/>
      <c r="I12" s="75"/>
      <c r="J12" s="75"/>
      <c r="K12" s="75"/>
      <c r="L12" s="75"/>
      <c r="M12" s="75"/>
      <c r="N12" s="75"/>
      <c r="O12" s="75"/>
      <c r="P12" s="75"/>
    </row>
    <row r="13" spans="1:16" ht="19.5">
      <c r="A13" s="74"/>
      <c r="B13" s="79" t="s">
        <v>2</v>
      </c>
      <c r="C13" s="79"/>
      <c r="D13" s="79"/>
      <c r="E13" s="79"/>
      <c r="F13" s="79"/>
      <c r="G13" s="74"/>
      <c r="H13" s="74"/>
      <c r="I13" s="75"/>
      <c r="J13" s="75"/>
      <c r="K13" s="75"/>
      <c r="L13" s="75"/>
      <c r="M13" s="75"/>
      <c r="N13" s="75"/>
      <c r="O13" s="75"/>
      <c r="P13" s="75"/>
    </row>
    <row r="14" spans="1:16">
      <c r="A14" s="74"/>
      <c r="B14" s="74"/>
      <c r="C14" s="74"/>
      <c r="D14" s="74"/>
      <c r="E14" s="74"/>
      <c r="F14" s="74"/>
      <c r="G14" s="74"/>
      <c r="H14" s="74"/>
      <c r="I14" s="75"/>
      <c r="J14" s="75"/>
      <c r="K14" s="75"/>
      <c r="L14" s="75"/>
      <c r="M14" s="75"/>
      <c r="N14" s="75"/>
      <c r="O14" s="75"/>
      <c r="P14" s="75"/>
    </row>
    <row r="15" spans="1:16">
      <c r="A15" s="74"/>
      <c r="B15" s="74"/>
      <c r="C15" s="74"/>
      <c r="D15" s="74"/>
      <c r="E15" s="74"/>
      <c r="F15" s="74"/>
      <c r="G15" s="74"/>
      <c r="H15" s="74"/>
      <c r="I15" s="75"/>
      <c r="J15" s="75"/>
      <c r="K15" s="75"/>
      <c r="L15" s="75"/>
      <c r="M15" s="75"/>
      <c r="N15" s="75"/>
      <c r="O15" s="75"/>
      <c r="P15" s="75"/>
    </row>
    <row r="16" spans="1:16">
      <c r="A16" s="74"/>
      <c r="B16" s="74"/>
      <c r="C16" s="74"/>
      <c r="D16" s="74"/>
      <c r="E16" s="74"/>
      <c r="F16" s="74"/>
      <c r="G16" s="74"/>
      <c r="H16" s="74"/>
      <c r="I16" s="75"/>
      <c r="J16" s="75"/>
      <c r="K16" s="75"/>
      <c r="L16" s="75"/>
      <c r="M16" s="75"/>
      <c r="N16" s="75"/>
      <c r="O16" s="75"/>
      <c r="P16" s="75"/>
    </row>
    <row r="17" spans="1:16">
      <c r="A17" s="74"/>
      <c r="B17" s="74"/>
      <c r="C17" s="74"/>
      <c r="D17" s="74"/>
      <c r="E17" s="74"/>
      <c r="F17" s="74"/>
      <c r="G17" s="74"/>
      <c r="H17" s="74"/>
      <c r="I17" s="75"/>
      <c r="J17" s="75"/>
      <c r="K17" s="75"/>
      <c r="L17" s="75"/>
      <c r="M17" s="75"/>
      <c r="N17" s="75"/>
      <c r="O17" s="75"/>
      <c r="P17" s="75"/>
    </row>
    <row r="18" spans="1:16">
      <c r="A18" s="74"/>
      <c r="B18" s="74"/>
      <c r="C18" s="74"/>
      <c r="D18" s="74"/>
      <c r="E18" s="74"/>
      <c r="F18" s="74"/>
      <c r="G18" s="74"/>
      <c r="H18" s="74"/>
      <c r="I18" s="75"/>
      <c r="J18" s="75"/>
      <c r="K18" s="75"/>
      <c r="L18" s="75"/>
      <c r="M18" s="75"/>
      <c r="N18" s="75"/>
      <c r="O18" s="75"/>
      <c r="P18" s="75"/>
    </row>
    <row r="19" spans="1:16">
      <c r="A19" s="74"/>
      <c r="B19" s="74"/>
      <c r="C19" s="74"/>
      <c r="D19" s="74"/>
      <c r="E19" s="74"/>
      <c r="F19" s="74"/>
      <c r="G19" s="74"/>
      <c r="H19" s="74"/>
      <c r="I19" s="75"/>
      <c r="J19" s="75"/>
      <c r="K19" s="75"/>
      <c r="L19" s="75"/>
      <c r="M19" s="75"/>
      <c r="N19" s="75"/>
      <c r="O19" s="75"/>
      <c r="P19" s="75"/>
    </row>
    <row r="20" spans="1:16">
      <c r="A20" s="74"/>
      <c r="B20" s="74"/>
      <c r="C20" s="74"/>
      <c r="D20" s="74"/>
      <c r="E20" s="74"/>
      <c r="F20" s="74"/>
      <c r="G20" s="74"/>
      <c r="H20" s="74"/>
      <c r="I20" s="75"/>
      <c r="J20" s="75"/>
      <c r="K20" s="75"/>
      <c r="L20" s="75"/>
      <c r="M20" s="75"/>
      <c r="N20" s="75"/>
      <c r="O20" s="75"/>
      <c r="P20" s="75"/>
    </row>
    <row r="21" spans="1:16">
      <c r="A21" s="74"/>
      <c r="B21" s="74"/>
      <c r="C21" s="74"/>
      <c r="D21" s="74"/>
      <c r="E21" s="74"/>
      <c r="F21" s="74"/>
      <c r="G21" s="74"/>
      <c r="H21" s="74"/>
      <c r="I21" s="75"/>
      <c r="J21" s="75"/>
      <c r="K21" s="75"/>
      <c r="L21" s="75"/>
      <c r="M21" s="75"/>
      <c r="N21" s="75"/>
      <c r="O21" s="75"/>
      <c r="P21" s="75"/>
    </row>
    <row r="22" spans="1:16">
      <c r="A22" s="74"/>
      <c r="B22" s="74"/>
      <c r="C22" s="74"/>
      <c r="D22" s="74"/>
      <c r="E22" s="74"/>
      <c r="F22" s="74"/>
      <c r="G22" s="74"/>
      <c r="H22" s="74"/>
      <c r="I22" s="75"/>
      <c r="J22" s="75"/>
      <c r="K22" s="75"/>
      <c r="L22" s="75"/>
      <c r="M22" s="75"/>
      <c r="N22" s="75"/>
      <c r="O22" s="75"/>
      <c r="P22" s="75"/>
    </row>
    <row r="23" spans="1:16">
      <c r="A23" s="74"/>
      <c r="B23" s="74"/>
      <c r="C23" s="74"/>
      <c r="D23" s="74"/>
      <c r="E23" s="74"/>
      <c r="F23" s="74"/>
      <c r="G23" s="74"/>
      <c r="H23" s="74"/>
      <c r="I23" s="75"/>
      <c r="J23" s="75"/>
      <c r="K23" s="75"/>
      <c r="L23" s="75"/>
      <c r="M23" s="75"/>
      <c r="N23" s="75"/>
      <c r="O23" s="75"/>
      <c r="P23" s="75"/>
    </row>
    <row r="24" spans="1:16">
      <c r="A24" s="74"/>
      <c r="B24" s="74"/>
      <c r="C24" s="74"/>
      <c r="D24" s="74"/>
      <c r="E24" s="74"/>
      <c r="F24" s="74"/>
      <c r="G24" s="74"/>
      <c r="H24" s="74"/>
      <c r="I24" s="75"/>
      <c r="J24" s="75"/>
      <c r="K24" s="75"/>
      <c r="L24" s="75"/>
      <c r="M24" s="75"/>
      <c r="N24" s="75"/>
      <c r="O24" s="75"/>
      <c r="P24" s="75"/>
    </row>
    <row r="25" spans="1:16">
      <c r="A25" s="74"/>
      <c r="B25" s="74"/>
      <c r="C25" s="74"/>
      <c r="D25" s="74"/>
      <c r="E25" s="74"/>
      <c r="F25" s="74"/>
      <c r="G25" s="74"/>
      <c r="H25" s="74"/>
      <c r="I25" s="75"/>
      <c r="J25" s="75"/>
      <c r="K25" s="75"/>
      <c r="L25" s="75"/>
      <c r="M25" s="75"/>
      <c r="N25" s="75"/>
      <c r="O25" s="75"/>
      <c r="P25" s="75"/>
    </row>
    <row r="26" spans="1:16">
      <c r="A26" s="74"/>
      <c r="B26" s="74"/>
      <c r="C26" s="74"/>
      <c r="D26" s="74"/>
      <c r="E26" s="74"/>
      <c r="F26" s="74"/>
      <c r="G26" s="74"/>
      <c r="H26" s="74"/>
      <c r="I26" s="75"/>
      <c r="J26" s="75"/>
      <c r="K26" s="75"/>
      <c r="L26" s="75"/>
      <c r="M26" s="75"/>
      <c r="N26" s="75"/>
      <c r="O26" s="75"/>
      <c r="P26" s="75"/>
    </row>
    <row r="27" spans="1:16">
      <c r="A27" s="74"/>
      <c r="B27" s="74"/>
      <c r="C27" s="74"/>
      <c r="D27" s="74"/>
      <c r="E27" s="74"/>
      <c r="F27" s="74"/>
      <c r="G27" s="74"/>
      <c r="H27" s="74"/>
      <c r="I27" s="75"/>
      <c r="J27" s="75"/>
      <c r="K27" s="75"/>
      <c r="L27" s="75"/>
      <c r="M27" s="75"/>
      <c r="N27" s="75"/>
      <c r="O27" s="75"/>
      <c r="P27" s="75"/>
    </row>
    <row r="28" spans="1:16">
      <c r="A28" s="74"/>
      <c r="B28" s="74"/>
      <c r="C28" s="74"/>
      <c r="D28" s="74"/>
      <c r="E28" s="74"/>
      <c r="F28" s="74"/>
      <c r="G28" s="74"/>
      <c r="H28" s="74"/>
      <c r="I28" s="75"/>
      <c r="J28" s="75"/>
      <c r="K28" s="75"/>
      <c r="L28" s="75"/>
      <c r="M28" s="75"/>
      <c r="N28" s="75"/>
      <c r="O28" s="75"/>
      <c r="P28" s="75"/>
    </row>
    <row r="29" spans="1:16">
      <c r="A29" s="74"/>
      <c r="B29" s="74"/>
      <c r="C29" s="74"/>
      <c r="D29" s="74"/>
      <c r="E29" s="74"/>
      <c r="F29" s="74"/>
      <c r="G29" s="74"/>
      <c r="H29" s="74"/>
      <c r="I29" s="75"/>
      <c r="J29" s="75"/>
      <c r="K29" s="75"/>
      <c r="L29" s="75"/>
      <c r="M29" s="75"/>
      <c r="N29" s="75"/>
      <c r="O29" s="75"/>
      <c r="P29" s="75"/>
    </row>
    <row r="30" spans="1:16">
      <c r="A30" s="74"/>
      <c r="B30" s="74"/>
      <c r="C30" s="74"/>
      <c r="D30" s="74"/>
      <c r="E30" s="74"/>
      <c r="F30" s="74"/>
      <c r="G30" s="74"/>
      <c r="H30" s="74"/>
      <c r="I30" s="75"/>
      <c r="J30" s="75"/>
      <c r="K30" s="75"/>
      <c r="L30" s="75"/>
      <c r="M30" s="75"/>
      <c r="N30" s="75"/>
      <c r="O30" s="75"/>
      <c r="P30" s="75"/>
    </row>
    <row r="31" spans="1:16">
      <c r="A31" s="74"/>
      <c r="B31" s="74"/>
      <c r="C31" s="74"/>
      <c r="D31" s="74"/>
      <c r="E31" s="74"/>
      <c r="F31" s="74"/>
      <c r="G31" s="74"/>
      <c r="H31" s="74"/>
      <c r="I31" s="75"/>
      <c r="J31" s="75"/>
      <c r="K31" s="75"/>
      <c r="L31" s="75"/>
      <c r="M31" s="75"/>
      <c r="N31" s="75"/>
      <c r="O31" s="75"/>
      <c r="P31" s="75"/>
    </row>
    <row r="32" spans="1:16">
      <c r="A32" s="74"/>
      <c r="B32" s="74"/>
      <c r="C32" s="74"/>
      <c r="D32" s="74"/>
      <c r="E32" s="74"/>
      <c r="F32" s="74"/>
      <c r="G32" s="74"/>
      <c r="H32" s="74"/>
      <c r="I32" s="75"/>
      <c r="J32" s="75"/>
      <c r="K32" s="75"/>
      <c r="L32" s="75"/>
      <c r="M32" s="75"/>
      <c r="N32" s="75"/>
      <c r="O32" s="75"/>
      <c r="P32" s="75"/>
    </row>
    <row r="33" spans="1:16">
      <c r="A33" s="74"/>
      <c r="B33" s="74"/>
      <c r="C33" s="74"/>
      <c r="D33" s="74"/>
      <c r="E33" s="74"/>
      <c r="F33" s="74"/>
      <c r="G33" s="74"/>
      <c r="H33" s="74"/>
      <c r="I33" s="75"/>
      <c r="J33" s="75"/>
      <c r="K33" s="75"/>
      <c r="L33" s="75"/>
      <c r="M33" s="75"/>
      <c r="N33" s="75"/>
      <c r="O33" s="75"/>
      <c r="P33" s="75"/>
    </row>
    <row r="34" spans="1:16">
      <c r="A34" s="74"/>
      <c r="B34" s="74"/>
      <c r="C34" s="74"/>
      <c r="D34" s="74"/>
      <c r="E34" s="74"/>
      <c r="F34" s="74"/>
      <c r="G34" s="74"/>
      <c r="H34" s="74"/>
      <c r="I34" s="75"/>
      <c r="J34" s="75"/>
      <c r="K34" s="75"/>
      <c r="L34" s="75"/>
      <c r="M34" s="75"/>
      <c r="N34" s="75"/>
      <c r="O34" s="75"/>
      <c r="P34" s="75"/>
    </row>
    <row r="35" spans="1:16">
      <c r="A35" s="74"/>
      <c r="B35" s="74"/>
      <c r="C35" s="74"/>
      <c r="D35" s="74"/>
      <c r="E35" s="74"/>
      <c r="F35" s="74"/>
      <c r="G35" s="74"/>
      <c r="H35" s="74"/>
      <c r="I35" s="75"/>
      <c r="J35" s="75"/>
      <c r="K35" s="75"/>
      <c r="L35" s="75"/>
      <c r="M35" s="75"/>
      <c r="N35" s="75"/>
      <c r="O35" s="75"/>
      <c r="P35" s="75"/>
    </row>
    <row r="36" spans="1:16">
      <c r="A36" s="74"/>
      <c r="B36" s="74"/>
      <c r="C36" s="74"/>
      <c r="D36" s="74"/>
      <c r="E36" s="74"/>
      <c r="F36" s="74"/>
      <c r="G36" s="74"/>
      <c r="H36" s="74"/>
      <c r="I36" s="75"/>
      <c r="J36" s="75"/>
      <c r="K36" s="75"/>
      <c r="L36" s="75"/>
      <c r="M36" s="75"/>
      <c r="N36" s="75"/>
      <c r="O36" s="75"/>
      <c r="P36" s="75"/>
    </row>
  </sheetData>
  <sheetProtection sheet="1" objects="1" scenarios="1" formatCells="0" formatColumns="0" formatRows="0" sort="0" autoFilter="0"/>
  <mergeCells count="5">
    <mergeCell ref="B2:F2"/>
    <mergeCell ref="B6:F7"/>
    <mergeCell ref="B10:F10"/>
    <mergeCell ref="B13:F13"/>
    <mergeCell ref="B3:F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6451F-BBF4-4543-8B2B-BFE8E6B2F8EC}">
  <sheetPr codeName="Sheet2"/>
  <dimension ref="A1:B10"/>
  <sheetViews>
    <sheetView zoomScale="80" zoomScaleNormal="80" workbookViewId="0"/>
  </sheetViews>
  <sheetFormatPr defaultColWidth="8.7109375" defaultRowHeight="15"/>
  <cols>
    <col min="1" max="1" width="31.140625" style="4" customWidth="1"/>
    <col min="2" max="2" width="156.5703125" style="4" customWidth="1"/>
    <col min="3" max="16384" width="8.7109375" style="4"/>
  </cols>
  <sheetData>
    <row r="1" spans="1:2" ht="18.75">
      <c r="A1" s="3" t="s">
        <v>3</v>
      </c>
    </row>
    <row r="3" spans="1:2" ht="19.5" thickBot="1">
      <c r="A3" s="5" t="s">
        <v>4</v>
      </c>
      <c r="B3" s="5" t="s">
        <v>5</v>
      </c>
    </row>
    <row r="4" spans="1:2" ht="16.5" thickTop="1">
      <c r="A4" s="6" t="s">
        <v>6</v>
      </c>
      <c r="B4" s="2" t="s">
        <v>7</v>
      </c>
    </row>
    <row r="5" spans="1:2" ht="15.75">
      <c r="A5" s="6" t="s">
        <v>8</v>
      </c>
      <c r="B5" s="2" t="s">
        <v>9</v>
      </c>
    </row>
    <row r="6" spans="1:2" ht="15.75">
      <c r="A6" s="7" t="s">
        <v>10</v>
      </c>
      <c r="B6" s="2" t="s">
        <v>11</v>
      </c>
    </row>
    <row r="7" spans="1:2" ht="15.75">
      <c r="A7" s="7" t="s">
        <v>12</v>
      </c>
      <c r="B7" s="2" t="s">
        <v>13</v>
      </c>
    </row>
    <row r="8" spans="1:2" ht="15.75">
      <c r="A8" s="7" t="s">
        <v>14</v>
      </c>
      <c r="B8" s="2" t="s">
        <v>15</v>
      </c>
    </row>
    <row r="9" spans="1:2" ht="15.75">
      <c r="A9" s="8"/>
      <c r="B9" s="2"/>
    </row>
    <row r="10" spans="1:2">
      <c r="B10" s="9"/>
    </row>
  </sheetData>
  <sheetProtection sheet="1" objects="1" scenarios="1" formatCells="0" formatColumns="0" formatRows="0" sort="0" autoFilter="0"/>
  <hyperlinks>
    <hyperlink ref="A4" location="Definitions!A1" display="Definitions" xr:uid="{2E49F3D0-931A-448C-B737-6ECE02C196E1}"/>
    <hyperlink ref="A5" location="Equations!A1" display="Equations" xr:uid="{D30AD089-92F0-4CAB-9E86-05981013968C}"/>
    <hyperlink ref="A6" location="'IIOAC Outputs - Fugitive'!A1" display="'IIOAC Outputs - Fugitive" xr:uid="{D042A238-2222-4E19-8BCB-E143218DAB39}"/>
    <hyperlink ref="A7" location="'IIOAC Outputs - Stack'!A1" display="'IIOAC Outputs - Stack" xr:uid="{2FE868C5-B4E6-475B-A9AC-B8ACD51C8C7A}"/>
    <hyperlink ref="A8" location="'IIOAC Outputs - Max'!A1" display="'IIOAC Outputs - Max" xr:uid="{D4E1D44F-DE76-47F5-8C16-8DA13C6B15AE}"/>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512B5-C0F3-4239-8E1C-43834F751157}">
  <sheetPr codeName="Sheet3"/>
  <dimension ref="A1:B25"/>
  <sheetViews>
    <sheetView showGridLines="0" zoomScale="80" zoomScaleNormal="80" workbookViewId="0"/>
  </sheetViews>
  <sheetFormatPr defaultColWidth="8.7109375" defaultRowHeight="15"/>
  <cols>
    <col min="1" max="1" width="40.42578125" style="4" customWidth="1"/>
    <col min="2" max="2" width="140" style="4" customWidth="1"/>
    <col min="3" max="16384" width="8.7109375" style="4"/>
  </cols>
  <sheetData>
    <row r="1" spans="1:2" ht="16.5" thickBot="1">
      <c r="A1" s="10" t="s">
        <v>16</v>
      </c>
      <c r="B1" s="10" t="s">
        <v>17</v>
      </c>
    </row>
    <row r="2" spans="1:2" ht="16.5" thickTop="1">
      <c r="A2" s="2" t="s">
        <v>18</v>
      </c>
      <c r="B2" s="2" t="s">
        <v>19</v>
      </c>
    </row>
    <row r="3" spans="1:2" ht="18">
      <c r="A3" s="2" t="s">
        <v>20</v>
      </c>
      <c r="B3" s="2" t="s">
        <v>21</v>
      </c>
    </row>
    <row r="4" spans="1:2" ht="15.75">
      <c r="A4" s="2" t="s">
        <v>22</v>
      </c>
      <c r="B4" s="2" t="s">
        <v>23</v>
      </c>
    </row>
    <row r="5" spans="1:2" ht="31.5">
      <c r="A5" s="2" t="s">
        <v>24</v>
      </c>
      <c r="B5" s="11" t="s">
        <v>25</v>
      </c>
    </row>
    <row r="6" spans="1:2" ht="15.75">
      <c r="A6" s="2"/>
      <c r="B6" s="12" t="s">
        <v>26</v>
      </c>
    </row>
    <row r="7" spans="1:2" ht="15.75">
      <c r="A7" s="2"/>
      <c r="B7" s="2"/>
    </row>
    <row r="8" spans="1:2" ht="15.75">
      <c r="A8" s="2" t="s">
        <v>27</v>
      </c>
      <c r="B8" s="2" t="s">
        <v>28</v>
      </c>
    </row>
    <row r="9" spans="1:2" ht="15.75">
      <c r="A9" s="2" t="s">
        <v>29</v>
      </c>
      <c r="B9" s="2" t="s">
        <v>30</v>
      </c>
    </row>
    <row r="10" spans="1:2" ht="15.75">
      <c r="A10" s="2" t="s">
        <v>31</v>
      </c>
      <c r="B10" s="2" t="s">
        <v>32</v>
      </c>
    </row>
    <row r="11" spans="1:2" ht="47.25">
      <c r="A11" s="13" t="s">
        <v>33</v>
      </c>
      <c r="B11" s="14" t="s">
        <v>34</v>
      </c>
    </row>
    <row r="12" spans="1:2" ht="15.75">
      <c r="A12" s="2" t="s">
        <v>35</v>
      </c>
      <c r="B12" s="2" t="s">
        <v>36</v>
      </c>
    </row>
    <row r="13" spans="1:2" ht="15.75">
      <c r="A13" s="2"/>
      <c r="B13" s="2"/>
    </row>
    <row r="14" spans="1:2" ht="15.75">
      <c r="A14" s="2" t="s">
        <v>37</v>
      </c>
      <c r="B14" s="2" t="s">
        <v>38</v>
      </c>
    </row>
    <row r="15" spans="1:2" ht="15.75">
      <c r="A15" s="2" t="s">
        <v>39</v>
      </c>
      <c r="B15" s="2" t="s">
        <v>40</v>
      </c>
    </row>
    <row r="16" spans="1:2" ht="15.75">
      <c r="A16" s="2"/>
      <c r="B16" s="2"/>
    </row>
    <row r="17" spans="1:2" ht="15.75">
      <c r="A17" s="2" t="s">
        <v>41</v>
      </c>
      <c r="B17" s="2" t="s">
        <v>42</v>
      </c>
    </row>
    <row r="18" spans="1:2" ht="15.75">
      <c r="A18" s="2" t="s">
        <v>43</v>
      </c>
      <c r="B18" s="2" t="s">
        <v>44</v>
      </c>
    </row>
    <row r="19" spans="1:2" ht="15.75">
      <c r="A19" s="2" t="s">
        <v>45</v>
      </c>
      <c r="B19" s="2" t="s">
        <v>46</v>
      </c>
    </row>
    <row r="20" spans="1:2" ht="15.75">
      <c r="A20" s="2"/>
      <c r="B20" s="2"/>
    </row>
    <row r="21" spans="1:2" ht="63">
      <c r="A21" s="13" t="s">
        <v>47</v>
      </c>
      <c r="B21" s="14" t="s">
        <v>48</v>
      </c>
    </row>
    <row r="22" spans="1:2" ht="53.25">
      <c r="A22" s="13" t="s">
        <v>49</v>
      </c>
      <c r="B22" s="14" t="s">
        <v>50</v>
      </c>
    </row>
    <row r="23" spans="1:2" ht="34.5">
      <c r="A23" s="13" t="s">
        <v>51</v>
      </c>
      <c r="B23" s="14" t="s">
        <v>52</v>
      </c>
    </row>
    <row r="24" spans="1:2" ht="15.75">
      <c r="A24" s="2" t="s">
        <v>53</v>
      </c>
      <c r="B24" s="14" t="s">
        <v>54</v>
      </c>
    </row>
    <row r="25" spans="1:2" ht="31.5">
      <c r="B25" s="11" t="s">
        <v>55</v>
      </c>
    </row>
  </sheetData>
  <sheetProtection sheet="1" objects="1" scenarios="1" formatCells="0" formatColumns="0" formatRows="0" sort="0" autoFilter="0"/>
  <hyperlinks>
    <hyperlink ref="B6" r:id="rId1" xr:uid="{F538AF83-2EB2-4C22-9782-1CF47577ACBD}"/>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46A2F-236A-45C9-956F-BA0960BE660E}">
  <sheetPr codeName="Sheet4"/>
  <dimension ref="A3:P106"/>
  <sheetViews>
    <sheetView showGridLines="0" workbookViewId="0"/>
  </sheetViews>
  <sheetFormatPr defaultColWidth="8.7109375" defaultRowHeight="15"/>
  <cols>
    <col min="1" max="16384" width="8.7109375" style="4"/>
  </cols>
  <sheetData>
    <row r="3" spans="1:16">
      <c r="F3" s="15"/>
    </row>
    <row r="6" spans="1:16">
      <c r="A6" s="4" t="s">
        <v>56</v>
      </c>
    </row>
    <row r="7" spans="1:16">
      <c r="A7" s="4" t="s">
        <v>57</v>
      </c>
    </row>
    <row r="8" spans="1:16" ht="18.75">
      <c r="A8" s="4" t="s">
        <v>58</v>
      </c>
    </row>
    <row r="9" spans="1:16">
      <c r="A9" s="4" t="s">
        <v>59</v>
      </c>
    </row>
    <row r="11" spans="1:16" ht="18">
      <c r="A11" s="4" t="s">
        <v>60</v>
      </c>
    </row>
    <row r="12" spans="1:16">
      <c r="A12" s="4" t="s">
        <v>61</v>
      </c>
    </row>
    <row r="14" spans="1:16">
      <c r="A14" s="16"/>
      <c r="B14" s="16"/>
      <c r="C14" s="16"/>
      <c r="D14" s="16"/>
      <c r="E14" s="16"/>
      <c r="F14" s="16"/>
      <c r="G14" s="16"/>
      <c r="H14" s="16"/>
      <c r="I14" s="16"/>
      <c r="J14" s="16"/>
      <c r="K14" s="16"/>
      <c r="L14" s="16"/>
      <c r="M14" s="16"/>
      <c r="N14" s="16"/>
      <c r="O14" s="16"/>
      <c r="P14" s="16"/>
    </row>
    <row r="16" spans="1:16" ht="16.5">
      <c r="A16" s="15" t="s">
        <v>62</v>
      </c>
    </row>
    <row r="17" spans="1:16">
      <c r="A17" s="15"/>
    </row>
    <row r="18" spans="1:16">
      <c r="A18" s="15" t="s">
        <v>63</v>
      </c>
    </row>
    <row r="19" spans="1:16">
      <c r="A19" s="15" t="s">
        <v>64</v>
      </c>
    </row>
    <row r="20" spans="1:16" ht="16.5">
      <c r="A20" s="4" t="s">
        <v>65</v>
      </c>
    </row>
    <row r="21" spans="1:16">
      <c r="A21" s="4" t="s">
        <v>66</v>
      </c>
    </row>
    <row r="22" spans="1:16" ht="16.5">
      <c r="A22" s="4" t="s">
        <v>67</v>
      </c>
    </row>
    <row r="24" spans="1:16">
      <c r="A24" s="16"/>
      <c r="B24" s="16"/>
      <c r="C24" s="16"/>
      <c r="D24" s="16"/>
      <c r="E24" s="16"/>
      <c r="F24" s="16"/>
      <c r="G24" s="16"/>
      <c r="H24" s="16"/>
      <c r="I24" s="16"/>
      <c r="J24" s="16"/>
      <c r="K24" s="16"/>
      <c r="L24" s="16"/>
      <c r="M24" s="16"/>
      <c r="N24" s="16"/>
      <c r="O24" s="16"/>
      <c r="P24" s="16"/>
    </row>
    <row r="30" spans="1:16">
      <c r="A30" s="4" t="s">
        <v>56</v>
      </c>
    </row>
    <row r="31" spans="1:16">
      <c r="A31" s="4" t="s">
        <v>68</v>
      </c>
    </row>
    <row r="32" spans="1:16" ht="16.5">
      <c r="A32" s="4" t="s">
        <v>69</v>
      </c>
    </row>
    <row r="33" spans="1:16">
      <c r="A33" s="4" t="s">
        <v>70</v>
      </c>
    </row>
    <row r="35" spans="1:16" ht="18">
      <c r="A35" s="4" t="s">
        <v>71</v>
      </c>
    </row>
    <row r="36" spans="1:16">
      <c r="A36" s="4" t="s">
        <v>72</v>
      </c>
    </row>
    <row r="38" spans="1:16">
      <c r="A38" s="16"/>
      <c r="B38" s="16"/>
      <c r="C38" s="16"/>
      <c r="D38" s="16"/>
      <c r="E38" s="16"/>
      <c r="F38" s="16"/>
      <c r="G38" s="16"/>
      <c r="H38" s="16"/>
      <c r="I38" s="16"/>
      <c r="J38" s="16"/>
      <c r="K38" s="16"/>
      <c r="L38" s="16"/>
      <c r="M38" s="16"/>
      <c r="N38" s="16"/>
      <c r="O38" s="16"/>
      <c r="P38" s="16"/>
    </row>
    <row r="40" spans="1:16" ht="16.5">
      <c r="A40" s="4" t="s">
        <v>73</v>
      </c>
    </row>
    <row r="42" spans="1:16">
      <c r="A42" s="4" t="s">
        <v>63</v>
      </c>
    </row>
    <row r="43" spans="1:16">
      <c r="A43" s="4" t="s">
        <v>74</v>
      </c>
    </row>
    <row r="44" spans="1:16" ht="16.5">
      <c r="A44" s="4" t="s">
        <v>75</v>
      </c>
    </row>
    <row r="45" spans="1:16">
      <c r="A45" s="4" t="s">
        <v>76</v>
      </c>
    </row>
    <row r="46" spans="1:16">
      <c r="A46" s="4" t="s">
        <v>77</v>
      </c>
    </row>
    <row r="47" spans="1:16">
      <c r="A47" s="4" t="s">
        <v>78</v>
      </c>
    </row>
    <row r="48" spans="1:16" ht="16.5">
      <c r="A48" s="4" t="s">
        <v>79</v>
      </c>
    </row>
    <row r="50" spans="1:16">
      <c r="A50" s="16"/>
      <c r="B50" s="16"/>
      <c r="C50" s="16"/>
      <c r="D50" s="16"/>
      <c r="E50" s="16"/>
      <c r="F50" s="16"/>
      <c r="G50" s="16"/>
      <c r="H50" s="16"/>
      <c r="I50" s="16"/>
      <c r="J50" s="16"/>
      <c r="K50" s="16"/>
      <c r="L50" s="16"/>
      <c r="M50" s="16"/>
      <c r="N50" s="16"/>
      <c r="O50" s="16"/>
      <c r="P50" s="16"/>
    </row>
    <row r="52" spans="1:16" ht="16.5">
      <c r="A52" s="4" t="s">
        <v>80</v>
      </c>
    </row>
    <row r="54" spans="1:16">
      <c r="A54" s="4" t="s">
        <v>63</v>
      </c>
    </row>
    <row r="55" spans="1:16">
      <c r="A55" s="4" t="s">
        <v>81</v>
      </c>
    </row>
    <row r="56" spans="1:16" ht="16.5">
      <c r="A56" s="4" t="s">
        <v>75</v>
      </c>
    </row>
    <row r="57" spans="1:16">
      <c r="A57" s="4" t="s">
        <v>82</v>
      </c>
    </row>
    <row r="58" spans="1:16">
      <c r="A58" s="4" t="s">
        <v>77</v>
      </c>
    </row>
    <row r="59" spans="1:16">
      <c r="A59" s="4" t="s">
        <v>83</v>
      </c>
    </row>
    <row r="60" spans="1:16" ht="16.5">
      <c r="A60" s="4" t="s">
        <v>84</v>
      </c>
    </row>
    <row r="61" spans="1:16">
      <c r="A61" s="4" t="s">
        <v>85</v>
      </c>
    </row>
    <row r="62" spans="1:16">
      <c r="A62" s="4" t="s">
        <v>86</v>
      </c>
    </row>
    <row r="64" spans="1:16">
      <c r="A64" s="16"/>
      <c r="B64" s="16"/>
      <c r="C64" s="16"/>
      <c r="D64" s="16"/>
      <c r="E64" s="16"/>
      <c r="F64" s="16"/>
      <c r="G64" s="16"/>
      <c r="H64" s="16"/>
      <c r="I64" s="16"/>
      <c r="J64" s="16"/>
      <c r="K64" s="16"/>
      <c r="L64" s="16"/>
      <c r="M64" s="16"/>
      <c r="N64" s="16"/>
      <c r="O64" s="16"/>
      <c r="P64" s="16"/>
    </row>
    <row r="70" spans="1:16">
      <c r="A70" s="4" t="s">
        <v>63</v>
      </c>
    </row>
    <row r="71" spans="1:16">
      <c r="A71" s="4" t="s">
        <v>87</v>
      </c>
    </row>
    <row r="72" spans="1:16">
      <c r="A72" s="4" t="s">
        <v>88</v>
      </c>
    </row>
    <row r="73" spans="1:16">
      <c r="A73" s="4" t="s">
        <v>64</v>
      </c>
    </row>
    <row r="75" spans="1:16">
      <c r="A75" s="16"/>
      <c r="B75" s="16"/>
      <c r="C75" s="16"/>
      <c r="D75" s="16"/>
      <c r="E75" s="16"/>
      <c r="F75" s="16"/>
      <c r="G75" s="16"/>
      <c r="H75" s="16"/>
      <c r="I75" s="16"/>
      <c r="J75" s="16"/>
      <c r="K75" s="16"/>
      <c r="L75" s="16"/>
      <c r="M75" s="16"/>
      <c r="N75" s="16"/>
      <c r="O75" s="16"/>
      <c r="P75" s="16"/>
    </row>
    <row r="81" spans="1:16">
      <c r="A81" s="4" t="s">
        <v>63</v>
      </c>
    </row>
    <row r="82" spans="1:16">
      <c r="A82" s="4" t="s">
        <v>89</v>
      </c>
    </row>
    <row r="83" spans="1:16">
      <c r="A83" s="4" t="s">
        <v>88</v>
      </c>
    </row>
    <row r="84" spans="1:16">
      <c r="A84" s="4" t="s">
        <v>74</v>
      </c>
    </row>
    <row r="86" spans="1:16">
      <c r="A86" s="16"/>
      <c r="B86" s="16"/>
      <c r="C86" s="16"/>
      <c r="D86" s="16"/>
      <c r="E86" s="16"/>
      <c r="F86" s="16"/>
      <c r="G86" s="16"/>
      <c r="H86" s="16"/>
      <c r="I86" s="16"/>
      <c r="J86" s="16"/>
      <c r="K86" s="16"/>
      <c r="L86" s="16"/>
      <c r="M86" s="16"/>
      <c r="N86" s="16"/>
      <c r="O86" s="16"/>
      <c r="P86" s="16"/>
    </row>
    <row r="89" spans="1:16" ht="16.5">
      <c r="A89" s="4" t="s">
        <v>90</v>
      </c>
    </row>
    <row r="91" spans="1:16">
      <c r="A91" s="4" t="s">
        <v>63</v>
      </c>
    </row>
    <row r="92" spans="1:16" ht="16.5">
      <c r="A92" s="4" t="s">
        <v>91</v>
      </c>
    </row>
    <row r="93" spans="1:16">
      <c r="A93" s="4" t="s">
        <v>81</v>
      </c>
    </row>
    <row r="94" spans="1:16">
      <c r="A94" s="4" t="s">
        <v>92</v>
      </c>
    </row>
    <row r="96" spans="1:16">
      <c r="A96" s="16"/>
      <c r="B96" s="16"/>
      <c r="C96" s="16"/>
      <c r="D96" s="16"/>
      <c r="E96" s="16"/>
      <c r="F96" s="16"/>
      <c r="G96" s="16"/>
      <c r="H96" s="16"/>
      <c r="I96" s="16"/>
      <c r="J96" s="16"/>
      <c r="K96" s="16"/>
      <c r="L96" s="16"/>
      <c r="M96" s="16"/>
      <c r="N96" s="16"/>
      <c r="O96" s="16"/>
      <c r="P96" s="16"/>
    </row>
    <row r="99" spans="1:16" ht="16.5">
      <c r="A99" s="4" t="s">
        <v>93</v>
      </c>
    </row>
    <row r="101" spans="1:16">
      <c r="A101" s="4" t="s">
        <v>63</v>
      </c>
    </row>
    <row r="102" spans="1:16" ht="16.5">
      <c r="A102" s="4" t="s">
        <v>94</v>
      </c>
    </row>
    <row r="103" spans="1:16">
      <c r="A103" s="4" t="s">
        <v>81</v>
      </c>
    </row>
    <row r="104" spans="1:16">
      <c r="A104" s="4" t="s">
        <v>92</v>
      </c>
    </row>
    <row r="106" spans="1:16">
      <c r="A106" s="16"/>
      <c r="B106" s="16"/>
      <c r="C106" s="16"/>
      <c r="D106" s="16"/>
      <c r="E106" s="16"/>
      <c r="F106" s="16"/>
      <c r="G106" s="16"/>
      <c r="H106" s="16"/>
      <c r="I106" s="16"/>
      <c r="J106" s="16"/>
      <c r="K106" s="16"/>
      <c r="L106" s="16"/>
      <c r="M106" s="16"/>
      <c r="N106" s="16"/>
      <c r="O106" s="16"/>
      <c r="P106" s="16"/>
    </row>
  </sheetData>
  <sheetProtection sheet="1" objects="1" scenarios="1" formatCells="0" formatColumns="0" formatRows="0" sort="0" autoFilter="0"/>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6685E-94D6-4B1C-9352-8F248C601516}">
  <sheetPr codeName="Sheet5"/>
  <dimension ref="A1:N54"/>
  <sheetViews>
    <sheetView zoomScale="90" zoomScaleNormal="90" workbookViewId="0">
      <selection sqref="A1:A2"/>
    </sheetView>
  </sheetViews>
  <sheetFormatPr defaultColWidth="8.7109375" defaultRowHeight="15"/>
  <cols>
    <col min="1" max="1" width="8.7109375" style="1"/>
    <col min="2" max="2" width="18" style="1" customWidth="1"/>
    <col min="3" max="6" width="8.7109375" style="1"/>
    <col min="7" max="7" width="12" style="1" bestFit="1" customWidth="1"/>
    <col min="8" max="11" width="8.7109375" style="1"/>
    <col min="12" max="12" width="12.42578125" style="1" customWidth="1"/>
    <col min="13" max="13" width="12.7109375" style="1" bestFit="1" customWidth="1"/>
    <col min="14" max="14" width="11.140625" style="1" customWidth="1"/>
    <col min="15" max="16384" width="8.7109375" style="1"/>
  </cols>
  <sheetData>
    <row r="1" spans="1:14">
      <c r="A1" s="81" t="s">
        <v>95</v>
      </c>
      <c r="B1" s="83" t="s">
        <v>96</v>
      </c>
      <c r="C1" s="85" t="s">
        <v>97</v>
      </c>
      <c r="D1" s="85" t="s">
        <v>98</v>
      </c>
      <c r="E1" s="83" t="s">
        <v>99</v>
      </c>
      <c r="F1" s="83"/>
      <c r="G1" s="83" t="s">
        <v>100</v>
      </c>
      <c r="H1" s="83"/>
      <c r="I1" s="88"/>
    </row>
    <row r="2" spans="1:14" ht="15.75" thickBot="1">
      <c r="A2" s="82"/>
      <c r="B2" s="84"/>
      <c r="C2" s="86"/>
      <c r="D2" s="86"/>
      <c r="E2" s="17" t="s">
        <v>101</v>
      </c>
      <c r="F2" s="17" t="s">
        <v>102</v>
      </c>
      <c r="G2" s="17" t="s">
        <v>103</v>
      </c>
      <c r="H2" s="17" t="s">
        <v>104</v>
      </c>
      <c r="I2" s="18" t="s">
        <v>105</v>
      </c>
    </row>
    <row r="3" spans="1:14">
      <c r="A3" s="87" t="s">
        <v>106</v>
      </c>
      <c r="B3" s="87" t="s">
        <v>107</v>
      </c>
      <c r="C3" s="87" t="s">
        <v>108</v>
      </c>
      <c r="D3" s="19" t="s">
        <v>109</v>
      </c>
      <c r="E3" s="20">
        <v>7.5749215551082552</v>
      </c>
      <c r="F3" s="20">
        <v>7.5749215551082552</v>
      </c>
      <c r="G3" s="20">
        <v>1.9808762151292836E-4</v>
      </c>
      <c r="H3" s="20">
        <v>1.9589496769618212E-4</v>
      </c>
      <c r="I3" s="20">
        <v>3.7891031421866552E-6</v>
      </c>
      <c r="J3" s="21"/>
      <c r="K3" s="22"/>
      <c r="L3" s="23"/>
      <c r="M3" s="23"/>
      <c r="N3" s="24"/>
    </row>
    <row r="4" spans="1:14">
      <c r="A4" s="87"/>
      <c r="B4" s="87"/>
      <c r="C4" s="87"/>
      <c r="D4" s="19" t="s">
        <v>110</v>
      </c>
      <c r="E4" s="20">
        <v>0.15309032522892707</v>
      </c>
      <c r="F4" s="20">
        <v>0.15309032522892707</v>
      </c>
      <c r="G4" s="20">
        <v>2.9829632698707364E-6</v>
      </c>
      <c r="H4" s="20">
        <v>2.8540133531356559E-6</v>
      </c>
      <c r="I4" s="20">
        <v>2.242621271347611E-7</v>
      </c>
      <c r="J4" s="21"/>
    </row>
    <row r="5" spans="1:14">
      <c r="A5" s="87"/>
      <c r="B5" s="87"/>
      <c r="C5" s="87"/>
      <c r="D5" s="19" t="s">
        <v>111</v>
      </c>
      <c r="E5" s="20">
        <v>0.49285794053756676</v>
      </c>
      <c r="F5" s="20">
        <v>0.49285794053756676</v>
      </c>
      <c r="G5" s="20">
        <v>1.0667694932327605E-5</v>
      </c>
      <c r="H5" s="20">
        <v>1.0362551844930243E-5</v>
      </c>
      <c r="I5" s="20">
        <v>5.4077414025587571E-7</v>
      </c>
      <c r="J5" s="21"/>
    </row>
    <row r="6" spans="1:14">
      <c r="A6" s="87"/>
      <c r="B6" s="87"/>
      <c r="C6" s="87" t="s">
        <v>112</v>
      </c>
      <c r="D6" s="19" t="s">
        <v>109</v>
      </c>
      <c r="E6" s="20">
        <v>7.2271109229038979</v>
      </c>
      <c r="F6" s="20">
        <v>7.2271109229038979</v>
      </c>
      <c r="G6" s="20">
        <v>1.89331427312053E-4</v>
      </c>
      <c r="H6" s="20">
        <v>1.8640772289240011E-4</v>
      </c>
      <c r="I6" s="20">
        <v>2.9236999371000572E-6</v>
      </c>
      <c r="J6" s="21"/>
    </row>
    <row r="7" spans="1:14">
      <c r="A7" s="87"/>
      <c r="B7" s="87"/>
      <c r="C7" s="87"/>
      <c r="D7" s="19" t="s">
        <v>110</v>
      </c>
      <c r="E7" s="20">
        <v>0.14512743438151729</v>
      </c>
      <c r="F7" s="20">
        <v>0.14512743438151729</v>
      </c>
      <c r="G7" s="20">
        <v>2.9365892789762997E-6</v>
      </c>
      <c r="H7" s="20">
        <v>2.7605517043981758E-6</v>
      </c>
      <c r="I7" s="20">
        <v>1.7603757177060075E-7</v>
      </c>
      <c r="J7" s="21"/>
    </row>
    <row r="8" spans="1:14">
      <c r="A8" s="87"/>
      <c r="B8" s="87"/>
      <c r="C8" s="87"/>
      <c r="D8" s="19" t="s">
        <v>111</v>
      </c>
      <c r="E8" s="20">
        <v>0.47252385331068303</v>
      </c>
      <c r="F8" s="20">
        <v>0.47252385331068303</v>
      </c>
      <c r="G8" s="20">
        <v>1.0362455359970691E-5</v>
      </c>
      <c r="H8" s="20">
        <v>9.9403192957560164E-6</v>
      </c>
      <c r="I8" s="20">
        <v>4.2213606660649959E-7</v>
      </c>
      <c r="J8" s="21"/>
    </row>
    <row r="9" spans="1:14">
      <c r="A9" s="87"/>
      <c r="B9" s="87" t="s">
        <v>113</v>
      </c>
      <c r="C9" s="87" t="s">
        <v>108</v>
      </c>
      <c r="D9" s="19" t="s">
        <v>109</v>
      </c>
      <c r="E9" s="20">
        <v>7.6814436922364857</v>
      </c>
      <c r="F9" s="20">
        <v>6.2293351586356103</v>
      </c>
      <c r="G9" s="20">
        <v>1.6524672081431568E-4</v>
      </c>
      <c r="H9" s="20">
        <v>1.6361983654694816E-4</v>
      </c>
      <c r="I9" s="20">
        <v>3.1623424192229361E-6</v>
      </c>
      <c r="J9" s="21"/>
    </row>
    <row r="10" spans="1:14">
      <c r="A10" s="87"/>
      <c r="B10" s="87"/>
      <c r="C10" s="87"/>
      <c r="D10" s="19" t="s">
        <v>110</v>
      </c>
      <c r="E10" s="20">
        <v>0.15529026683498226</v>
      </c>
      <c r="F10" s="20">
        <v>0.12593402461138331</v>
      </c>
      <c r="G10" s="20">
        <v>2.4490938178417893E-6</v>
      </c>
      <c r="H10" s="20">
        <v>2.3316146501748511E-6</v>
      </c>
      <c r="I10" s="20">
        <v>1.8902373390818314E-7</v>
      </c>
      <c r="J10" s="21"/>
    </row>
    <row r="11" spans="1:14">
      <c r="A11" s="87"/>
      <c r="B11" s="87"/>
      <c r="C11" s="87"/>
      <c r="D11" s="19" t="s">
        <v>111</v>
      </c>
      <c r="E11" s="20">
        <v>0.49896494776829331</v>
      </c>
      <c r="F11" s="20">
        <v>0.40464006723127294</v>
      </c>
      <c r="G11" s="20">
        <v>8.7415949708756199E-6</v>
      </c>
      <c r="H11" s="20">
        <v>8.5083348092658717E-6</v>
      </c>
      <c r="I11" s="20">
        <v>4.5917939356901697E-7</v>
      </c>
      <c r="J11" s="21"/>
    </row>
    <row r="12" spans="1:14">
      <c r="A12" s="87"/>
      <c r="B12" s="87"/>
      <c r="C12" s="87" t="s">
        <v>112</v>
      </c>
      <c r="D12" s="19" t="s">
        <v>109</v>
      </c>
      <c r="E12" s="20">
        <v>7.2266495103863777</v>
      </c>
      <c r="F12" s="20">
        <v>5.8605157673270378</v>
      </c>
      <c r="G12" s="20">
        <v>1.5387557513599817E-4</v>
      </c>
      <c r="H12" s="20">
        <v>1.5152257031393111E-4</v>
      </c>
      <c r="I12" s="20">
        <v>2.3530012094380751E-6</v>
      </c>
      <c r="J12" s="21"/>
    </row>
    <row r="13" spans="1:14">
      <c r="A13" s="87"/>
      <c r="B13" s="87"/>
      <c r="C13" s="87"/>
      <c r="D13" s="19" t="s">
        <v>110</v>
      </c>
      <c r="E13" s="20">
        <v>0.14511717854055881</v>
      </c>
      <c r="F13" s="20">
        <v>0.11768406807672732</v>
      </c>
      <c r="G13" s="20">
        <v>2.3841552678193956E-6</v>
      </c>
      <c r="H13" s="20">
        <v>2.2428505103843289E-6</v>
      </c>
      <c r="I13" s="20">
        <v>1.413047546370514E-7</v>
      </c>
      <c r="J13" s="21"/>
    </row>
    <row r="14" spans="1:14">
      <c r="A14" s="87"/>
      <c r="B14" s="87"/>
      <c r="C14" s="87"/>
      <c r="D14" s="19" t="s">
        <v>111</v>
      </c>
      <c r="E14" s="20">
        <v>0.4725052668825272</v>
      </c>
      <c r="F14" s="20">
        <v>0.38318235341706336</v>
      </c>
      <c r="G14" s="20">
        <v>8.4171279588440711E-6</v>
      </c>
      <c r="H14" s="20">
        <v>8.0776671530022467E-6</v>
      </c>
      <c r="I14" s="20">
        <v>3.3946080758107298E-7</v>
      </c>
      <c r="J14" s="21"/>
    </row>
    <row r="15" spans="1:14">
      <c r="A15" s="19"/>
      <c r="B15" s="19"/>
      <c r="C15" s="19"/>
      <c r="D15" s="25" t="s">
        <v>114</v>
      </c>
      <c r="E15" s="20">
        <v>7.6814436922364857</v>
      </c>
      <c r="F15" s="20">
        <v>7.5749215551082552</v>
      </c>
      <c r="G15" s="20">
        <v>1.9808762151292836E-4</v>
      </c>
      <c r="H15" s="20">
        <v>1.9589496769618212E-4</v>
      </c>
      <c r="I15" s="20">
        <v>3.7891031421866552E-6</v>
      </c>
      <c r="J15" s="21"/>
    </row>
    <row r="16" spans="1:14">
      <c r="A16" s="87" t="s">
        <v>106</v>
      </c>
      <c r="B16" s="87" t="s">
        <v>115</v>
      </c>
      <c r="C16" s="87" t="s">
        <v>108</v>
      </c>
      <c r="D16" s="19" t="s">
        <v>109</v>
      </c>
      <c r="E16" s="20">
        <v>15.85995078072561</v>
      </c>
      <c r="F16" s="26">
        <v>15.85995078072561</v>
      </c>
      <c r="G16" s="26">
        <v>2.6598979791846514E-4</v>
      </c>
      <c r="H16" s="26">
        <v>2.6295434588243042E-4</v>
      </c>
      <c r="I16" s="26">
        <v>3.8275559210290669E-6</v>
      </c>
      <c r="J16" s="21"/>
    </row>
    <row r="17" spans="1:10">
      <c r="A17" s="87"/>
      <c r="B17" s="87"/>
      <c r="C17" s="87"/>
      <c r="D17" s="19" t="s">
        <v>110</v>
      </c>
      <c r="E17" s="20">
        <v>0.36736342626641383</v>
      </c>
      <c r="F17" s="20">
        <v>0.36736342626641383</v>
      </c>
      <c r="G17" s="20">
        <v>5.0476511886539886E-6</v>
      </c>
      <c r="H17" s="20">
        <v>4.84527895307511E-6</v>
      </c>
      <c r="I17" s="20">
        <v>2.1826227540485204E-7</v>
      </c>
      <c r="J17" s="21"/>
    </row>
    <row r="18" spans="1:10">
      <c r="A18" s="87"/>
      <c r="B18" s="87"/>
      <c r="C18" s="87"/>
      <c r="D18" s="19" t="s">
        <v>111</v>
      </c>
      <c r="E18" s="20">
        <v>1.3167549038285422</v>
      </c>
      <c r="F18" s="20">
        <v>1.3167549038285422</v>
      </c>
      <c r="G18" s="20">
        <v>2.0065291376683854E-5</v>
      </c>
      <c r="H18" s="20">
        <v>1.9580281342543076E-5</v>
      </c>
      <c r="I18" s="20">
        <v>5.3477917493492712E-7</v>
      </c>
      <c r="J18" s="21"/>
    </row>
    <row r="19" spans="1:10">
      <c r="A19" s="87"/>
      <c r="B19" s="87"/>
      <c r="C19" s="87" t="s">
        <v>112</v>
      </c>
      <c r="D19" s="19" t="s">
        <v>109</v>
      </c>
      <c r="E19" s="20">
        <v>14.274561419672279</v>
      </c>
      <c r="F19" s="20">
        <v>14.274561419672279</v>
      </c>
      <c r="G19" s="20">
        <v>2.5907531115632656E-4</v>
      </c>
      <c r="H19" s="20">
        <v>2.5616276960436921E-4</v>
      </c>
      <c r="I19" s="20">
        <v>2.9125370334268801E-6</v>
      </c>
      <c r="J19" s="21"/>
    </row>
    <row r="20" spans="1:10">
      <c r="A20" s="87"/>
      <c r="B20" s="87"/>
      <c r="C20" s="87"/>
      <c r="D20" s="19" t="s">
        <v>110</v>
      </c>
      <c r="E20" s="20">
        <v>0.33009848924270263</v>
      </c>
      <c r="F20" s="20">
        <v>0.33009848924270263</v>
      </c>
      <c r="G20" s="20">
        <v>4.7327077190327016E-6</v>
      </c>
      <c r="H20" s="20">
        <v>4.5642450686339981E-6</v>
      </c>
      <c r="I20" s="20">
        <v>1.6846265231410973E-7</v>
      </c>
      <c r="J20" s="21"/>
    </row>
    <row r="21" spans="1:10">
      <c r="A21" s="87"/>
      <c r="B21" s="87"/>
      <c r="C21" s="87"/>
      <c r="D21" s="19" t="s">
        <v>111</v>
      </c>
      <c r="E21" s="20">
        <v>1.1923876831996256</v>
      </c>
      <c r="F21" s="20">
        <v>1.1923876831996256</v>
      </c>
      <c r="G21" s="20">
        <v>1.8696778903716728E-5</v>
      </c>
      <c r="H21" s="20">
        <v>1.8279365278666746E-5</v>
      </c>
      <c r="I21" s="20">
        <v>4.1741361057115643E-7</v>
      </c>
      <c r="J21" s="21"/>
    </row>
    <row r="22" spans="1:10">
      <c r="A22" s="87"/>
      <c r="B22" s="87" t="s">
        <v>116</v>
      </c>
      <c r="C22" s="87" t="s">
        <v>108</v>
      </c>
      <c r="D22" s="19" t="s">
        <v>109</v>
      </c>
      <c r="E22" s="26">
        <v>16.308610740763232</v>
      </c>
      <c r="F22" s="20">
        <v>13.225613093879195</v>
      </c>
      <c r="G22" s="20">
        <v>2.2306589520564385E-4</v>
      </c>
      <c r="H22" s="20">
        <v>2.2132960244354677E-4</v>
      </c>
      <c r="I22" s="20">
        <v>3.1541873798178741E-6</v>
      </c>
      <c r="J22" s="21"/>
    </row>
    <row r="23" spans="1:10">
      <c r="A23" s="87"/>
      <c r="B23" s="87"/>
      <c r="C23" s="87"/>
      <c r="D23" s="19" t="s">
        <v>110</v>
      </c>
      <c r="E23" s="20">
        <v>0.37269378733782627</v>
      </c>
      <c r="F23" s="20">
        <v>0.30223934534793606</v>
      </c>
      <c r="G23" s="20">
        <v>4.1481665106916263E-6</v>
      </c>
      <c r="H23" s="20">
        <v>3.9740783718926196E-6</v>
      </c>
      <c r="I23" s="20">
        <v>1.8094206678325945E-7</v>
      </c>
      <c r="J23" s="21"/>
    </row>
    <row r="24" spans="1:10">
      <c r="A24" s="87"/>
      <c r="B24" s="87"/>
      <c r="C24" s="87"/>
      <c r="D24" s="19" t="s">
        <v>111</v>
      </c>
      <c r="E24" s="20">
        <v>1.3398057310885583</v>
      </c>
      <c r="F24" s="20">
        <v>1.0865273874033314</v>
      </c>
      <c r="G24" s="20">
        <v>1.6459558623959732E-5</v>
      </c>
      <c r="H24" s="20">
        <v>1.6035721541908102E-5</v>
      </c>
      <c r="I24" s="20">
        <v>4.5505235748418443E-7</v>
      </c>
      <c r="J24" s="21"/>
    </row>
    <row r="25" spans="1:10">
      <c r="A25" s="87"/>
      <c r="B25" s="87"/>
      <c r="C25" s="87" t="s">
        <v>112</v>
      </c>
      <c r="D25" s="19" t="s">
        <v>109</v>
      </c>
      <c r="E25" s="20">
        <v>14.305281222681828</v>
      </c>
      <c r="F25" s="20">
        <v>11.600995183325551</v>
      </c>
      <c r="G25" s="20">
        <v>2.106045555835544E-4</v>
      </c>
      <c r="H25" s="20">
        <v>2.0826105693039042E-4</v>
      </c>
      <c r="I25" s="20">
        <v>2.3434949720859481E-6</v>
      </c>
      <c r="J25" s="21"/>
    </row>
    <row r="26" spans="1:10">
      <c r="A26" s="87"/>
      <c r="B26" s="87"/>
      <c r="C26" s="87"/>
      <c r="D26" s="19" t="s">
        <v>110</v>
      </c>
      <c r="E26" s="20">
        <v>0.33036405472314478</v>
      </c>
      <c r="F26" s="20">
        <v>0.26791167177548131</v>
      </c>
      <c r="G26" s="20">
        <v>3.8418508182443907E-6</v>
      </c>
      <c r="H26" s="20">
        <v>3.7067571948378394E-6</v>
      </c>
      <c r="I26" s="20">
        <v>1.3509362484038294E-7</v>
      </c>
      <c r="J26" s="21"/>
    </row>
    <row r="27" spans="1:10">
      <c r="A27" s="87"/>
      <c r="B27" s="87"/>
      <c r="C27" s="87"/>
      <c r="D27" s="19" t="s">
        <v>111</v>
      </c>
      <c r="E27" s="20">
        <v>1.1945032731100893</v>
      </c>
      <c r="F27" s="20">
        <v>0.96869306531667687</v>
      </c>
      <c r="G27" s="20">
        <v>1.5199854998227025E-5</v>
      </c>
      <c r="H27" s="20">
        <v>1.4864271111780001E-5</v>
      </c>
      <c r="I27" s="20">
        <v>3.3558387392923608E-7</v>
      </c>
      <c r="J27" s="21"/>
    </row>
    <row r="28" spans="1:10">
      <c r="A28" s="19"/>
      <c r="B28" s="19"/>
      <c r="C28" s="19"/>
      <c r="D28" s="25" t="s">
        <v>114</v>
      </c>
      <c r="E28" s="20">
        <v>16.308610740763232</v>
      </c>
      <c r="F28" s="20">
        <v>15.85995078072561</v>
      </c>
      <c r="G28" s="20">
        <v>2.6598979791846514E-4</v>
      </c>
      <c r="H28" s="20">
        <v>2.6295434588243042E-4</v>
      </c>
      <c r="I28" s="20">
        <v>3.8275559210290669E-6</v>
      </c>
      <c r="J28" s="21"/>
    </row>
    <row r="29" spans="1:10">
      <c r="A29" s="87" t="s">
        <v>106</v>
      </c>
      <c r="B29" s="87" t="s">
        <v>117</v>
      </c>
      <c r="C29" s="87" t="s">
        <v>108</v>
      </c>
      <c r="D29" s="19" t="s">
        <v>109</v>
      </c>
      <c r="E29" s="20">
        <v>7.9118383307649012</v>
      </c>
      <c r="F29" s="20">
        <v>7.9118383307649012</v>
      </c>
      <c r="G29" s="20">
        <v>9.4749979928320221E-6</v>
      </c>
      <c r="H29" s="20">
        <v>9.471939851228303E-6</v>
      </c>
      <c r="I29" s="20">
        <v>3.3483674348586679E-9</v>
      </c>
      <c r="J29" s="21"/>
    </row>
    <row r="30" spans="1:10">
      <c r="A30" s="87"/>
      <c r="B30" s="87"/>
      <c r="C30" s="87"/>
      <c r="D30" s="19" t="s">
        <v>110</v>
      </c>
      <c r="E30" s="20">
        <v>0.17436863549772968</v>
      </c>
      <c r="F30" s="20">
        <v>0.17436863549772968</v>
      </c>
      <c r="G30" s="20">
        <v>1.9994553311477279E-7</v>
      </c>
      <c r="H30" s="20">
        <v>1.9966319234842037E-7</v>
      </c>
      <c r="I30" s="20">
        <v>3.223476994749586E-10</v>
      </c>
      <c r="J30" s="21"/>
    </row>
    <row r="31" spans="1:10">
      <c r="A31" s="87"/>
      <c r="B31" s="87"/>
      <c r="C31" s="87"/>
      <c r="D31" s="19" t="s">
        <v>111</v>
      </c>
      <c r="E31" s="20">
        <v>0.54196365463381335</v>
      </c>
      <c r="F31" s="20">
        <v>0.54196365463381335</v>
      </c>
      <c r="G31" s="20">
        <v>6.2798362656287792E-7</v>
      </c>
      <c r="H31" s="20">
        <v>6.2741747751052338E-7</v>
      </c>
      <c r="I31" s="20">
        <v>6.1289296120009916E-10</v>
      </c>
      <c r="J31" s="21"/>
    </row>
    <row r="32" spans="1:10">
      <c r="A32" s="87"/>
      <c r="B32" s="87"/>
      <c r="C32" s="87" t="s">
        <v>112</v>
      </c>
      <c r="D32" s="19" t="s">
        <v>109</v>
      </c>
      <c r="E32" s="20">
        <v>7.5467535793821527</v>
      </c>
      <c r="F32" s="20">
        <v>7.5467535793821527</v>
      </c>
      <c r="G32" s="20">
        <v>9.0503372374836895E-6</v>
      </c>
      <c r="H32" s="20">
        <v>9.0477023697822368E-6</v>
      </c>
      <c r="I32" s="20">
        <v>2.6345593740839143E-9</v>
      </c>
      <c r="J32" s="21"/>
    </row>
    <row r="33" spans="1:10">
      <c r="A33" s="87"/>
      <c r="B33" s="87"/>
      <c r="C33" s="87"/>
      <c r="D33" s="19" t="s">
        <v>110</v>
      </c>
      <c r="E33" s="20">
        <v>0.16495299627013843</v>
      </c>
      <c r="F33" s="20">
        <v>0.16495299627013843</v>
      </c>
      <c r="G33" s="20">
        <v>1.8943516908051703E-7</v>
      </c>
      <c r="H33" s="20">
        <v>1.8918876245504169E-7</v>
      </c>
      <c r="I33" s="20">
        <v>2.4640674904568408E-10</v>
      </c>
      <c r="J33" s="21"/>
    </row>
    <row r="34" spans="1:10">
      <c r="A34" s="87"/>
      <c r="B34" s="87"/>
      <c r="C34" s="87"/>
      <c r="D34" s="19" t="s">
        <v>111</v>
      </c>
      <c r="E34" s="20">
        <v>0.51925073761456764</v>
      </c>
      <c r="F34" s="20">
        <v>0.51925073761456764</v>
      </c>
      <c r="G34" s="20">
        <v>6.0242853048872561E-7</v>
      </c>
      <c r="H34" s="20">
        <v>6.019475607459321E-7</v>
      </c>
      <c r="I34" s="20">
        <v>4.8096914938446542E-10</v>
      </c>
      <c r="J34" s="21"/>
    </row>
    <row r="35" spans="1:10">
      <c r="A35" s="87"/>
      <c r="B35" s="87" t="s">
        <v>118</v>
      </c>
      <c r="C35" s="87" t="s">
        <v>108</v>
      </c>
      <c r="D35" s="19" t="s">
        <v>109</v>
      </c>
      <c r="E35" s="20">
        <v>8.0282779759010072</v>
      </c>
      <c r="F35" s="20">
        <v>6.5106035092238308</v>
      </c>
      <c r="G35" s="20">
        <v>7.8015964344561827E-6</v>
      </c>
      <c r="H35" s="20">
        <v>7.7988247963734597E-6</v>
      </c>
      <c r="I35" s="20">
        <v>2.8176272597357486E-9</v>
      </c>
      <c r="J35" s="21"/>
    </row>
    <row r="36" spans="1:10">
      <c r="A36" s="87"/>
      <c r="B36" s="87"/>
      <c r="C36" s="87"/>
      <c r="D36" s="19" t="s">
        <v>110</v>
      </c>
      <c r="E36" s="20">
        <v>0.17685513760704999</v>
      </c>
      <c r="F36" s="20">
        <v>0.14342224857996438</v>
      </c>
      <c r="G36" s="20">
        <v>1.6435238539550362E-7</v>
      </c>
      <c r="H36" s="20">
        <v>1.6409344707364993E-7</v>
      </c>
      <c r="I36" s="20">
        <v>2.6744510157151834E-10</v>
      </c>
      <c r="J36" s="21"/>
    </row>
    <row r="37" spans="1:10">
      <c r="A37" s="87"/>
      <c r="B37" s="87"/>
      <c r="C37" s="87"/>
      <c r="D37" s="19" t="s">
        <v>111</v>
      </c>
      <c r="E37" s="20">
        <v>0.54880555094844119</v>
      </c>
      <c r="F37" s="20">
        <v>0.44505874816640756</v>
      </c>
      <c r="G37" s="20">
        <v>5.1580175649797132E-7</v>
      </c>
      <c r="H37" s="20">
        <v>5.1530491308890309E-7</v>
      </c>
      <c r="I37" s="20">
        <v>5.1627417475565819E-10</v>
      </c>
      <c r="J37" s="21"/>
    </row>
    <row r="38" spans="1:10">
      <c r="A38" s="87"/>
      <c r="B38" s="87"/>
      <c r="C38" s="87" t="s">
        <v>112</v>
      </c>
      <c r="D38" s="19" t="s">
        <v>109</v>
      </c>
      <c r="E38" s="20">
        <v>7.5472140316312197</v>
      </c>
      <c r="F38" s="20">
        <v>6.1204804201721634</v>
      </c>
      <c r="G38" s="20">
        <v>7.3384888964901971E-6</v>
      </c>
      <c r="H38" s="20">
        <v>7.3363703070254869E-6</v>
      </c>
      <c r="I38" s="20">
        <v>2.1183388573381777E-9</v>
      </c>
      <c r="J38" s="21"/>
    </row>
    <row r="39" spans="1:10">
      <c r="A39" s="87"/>
      <c r="B39" s="87"/>
      <c r="C39" s="87"/>
      <c r="D39" s="19" t="s">
        <v>110</v>
      </c>
      <c r="E39" s="20">
        <v>0.16496788151852226</v>
      </c>
      <c r="F39" s="20">
        <v>0.13378217240954141</v>
      </c>
      <c r="G39" s="20">
        <v>1.5362799546994967E-7</v>
      </c>
      <c r="H39" s="20">
        <v>1.5342996734642211E-7</v>
      </c>
      <c r="I39" s="20">
        <v>1.9802821141516691E-10</v>
      </c>
      <c r="J39" s="21"/>
    </row>
    <row r="40" spans="1:10">
      <c r="A40" s="87"/>
      <c r="B40" s="87"/>
      <c r="C40" s="87"/>
      <c r="D40" s="19" t="s">
        <v>111</v>
      </c>
      <c r="E40" s="20">
        <v>0.51931212194256371</v>
      </c>
      <c r="F40" s="20">
        <v>0.42114078930136689</v>
      </c>
      <c r="G40" s="20">
        <v>4.8855746146861243E-7</v>
      </c>
      <c r="H40" s="20">
        <v>4.8817066681383184E-7</v>
      </c>
      <c r="I40" s="20">
        <v>3.8679415721833598E-10</v>
      </c>
      <c r="J40" s="21"/>
    </row>
    <row r="41" spans="1:10">
      <c r="A41" s="19"/>
      <c r="B41" s="19"/>
      <c r="C41" s="19"/>
      <c r="D41" s="25" t="s">
        <v>114</v>
      </c>
      <c r="E41" s="20">
        <v>16.308610740763232</v>
      </c>
      <c r="F41" s="20">
        <v>15.85995078072561</v>
      </c>
      <c r="G41" s="20">
        <v>2.6598979791846514E-4</v>
      </c>
      <c r="H41" s="20">
        <v>2.6295434588243042E-4</v>
      </c>
      <c r="I41" s="20">
        <v>3.8275559210290669E-6</v>
      </c>
      <c r="J41" s="21"/>
    </row>
    <row r="42" spans="1:10">
      <c r="A42" s="87" t="s">
        <v>106</v>
      </c>
      <c r="B42" s="87" t="s">
        <v>119</v>
      </c>
      <c r="C42" s="87" t="s">
        <v>108</v>
      </c>
      <c r="D42" s="19" t="s">
        <v>109</v>
      </c>
      <c r="E42" s="20">
        <v>15.207865556617929</v>
      </c>
      <c r="F42" s="20">
        <v>15.207865556617929</v>
      </c>
      <c r="G42" s="20">
        <v>1.4755444961534056E-5</v>
      </c>
      <c r="H42" s="20">
        <v>1.4753125463775166E-5</v>
      </c>
      <c r="I42" s="20">
        <v>3.3718276273327039E-9</v>
      </c>
      <c r="J42" s="21"/>
    </row>
    <row r="43" spans="1:10">
      <c r="A43" s="87"/>
      <c r="B43" s="87"/>
      <c r="C43" s="87"/>
      <c r="D43" s="19" t="s">
        <v>110</v>
      </c>
      <c r="E43" s="20">
        <v>0.67907182458960957</v>
      </c>
      <c r="F43" s="20">
        <v>0.67907182458960957</v>
      </c>
      <c r="G43" s="20">
        <v>7.6148837552865953E-7</v>
      </c>
      <c r="H43" s="20">
        <v>7.612143638944378E-7</v>
      </c>
      <c r="I43" s="20">
        <v>3.2159778101868372E-10</v>
      </c>
      <c r="J43" s="21"/>
    </row>
    <row r="44" spans="1:10">
      <c r="A44" s="87"/>
      <c r="B44" s="87"/>
      <c r="C44" s="87"/>
      <c r="D44" s="19" t="s">
        <v>111</v>
      </c>
      <c r="E44" s="20">
        <v>1.7303857586236417</v>
      </c>
      <c r="F44" s="20">
        <v>1.7303857586236417</v>
      </c>
      <c r="G44" s="20">
        <v>1.9219957707947741E-6</v>
      </c>
      <c r="H44" s="20">
        <v>1.9215700266455427E-6</v>
      </c>
      <c r="I44" s="20">
        <v>6.1429302202762789E-10</v>
      </c>
      <c r="J44" s="21"/>
    </row>
    <row r="45" spans="1:10">
      <c r="A45" s="87"/>
      <c r="B45" s="87"/>
      <c r="C45" s="87" t="s">
        <v>112</v>
      </c>
      <c r="D45" s="19" t="s">
        <v>109</v>
      </c>
      <c r="E45" s="20">
        <v>13.91143803104025</v>
      </c>
      <c r="F45" s="20">
        <v>13.91143803104025</v>
      </c>
      <c r="G45" s="20">
        <v>1.3952575839013599E-5</v>
      </c>
      <c r="H45" s="20">
        <v>1.3949950333077177E-5</v>
      </c>
      <c r="I45" s="20">
        <v>2.6251835621962108E-9</v>
      </c>
      <c r="J45" s="21"/>
    </row>
    <row r="46" spans="1:10">
      <c r="A46" s="87"/>
      <c r="B46" s="87"/>
      <c r="C46" s="87"/>
      <c r="D46" s="19" t="s">
        <v>110</v>
      </c>
      <c r="E46" s="20">
        <v>0.5708126043934858</v>
      </c>
      <c r="F46" s="20">
        <v>0.5708126043934858</v>
      </c>
      <c r="G46" s="20">
        <v>6.3878055462628844E-7</v>
      </c>
      <c r="H46" s="20">
        <v>6.3854130830226512E-7</v>
      </c>
      <c r="I46" s="20">
        <v>2.3924654628575253E-10</v>
      </c>
      <c r="J46" s="21"/>
    </row>
    <row r="47" spans="1:10">
      <c r="A47" s="87"/>
      <c r="B47" s="87"/>
      <c r="C47" s="87"/>
      <c r="D47" s="19" t="s">
        <v>111</v>
      </c>
      <c r="E47" s="20">
        <v>1.5394007909859631</v>
      </c>
      <c r="F47" s="20">
        <v>1.5394007909859631</v>
      </c>
      <c r="G47" s="20">
        <v>1.7201087505096009E-6</v>
      </c>
      <c r="H47" s="20">
        <v>1.7196277222137824E-6</v>
      </c>
      <c r="I47" s="20">
        <v>4.810285178163574E-10</v>
      </c>
      <c r="J47" s="21"/>
    </row>
    <row r="48" spans="1:10">
      <c r="A48" s="87"/>
      <c r="B48" s="87" t="s">
        <v>120</v>
      </c>
      <c r="C48" s="87" t="s">
        <v>108</v>
      </c>
      <c r="D48" s="19" t="s">
        <v>109</v>
      </c>
      <c r="E48" s="20">
        <v>15.697682502998809</v>
      </c>
      <c r="F48" s="20">
        <v>12.730175399692248</v>
      </c>
      <c r="G48" s="20">
        <v>1.2515816934157774E-5</v>
      </c>
      <c r="H48" s="20">
        <v>1.2513422045071619E-5</v>
      </c>
      <c r="I48" s="20">
        <v>2.8019488542820641E-9</v>
      </c>
      <c r="J48" s="21"/>
    </row>
    <row r="49" spans="1:10">
      <c r="A49" s="87"/>
      <c r="B49" s="87"/>
      <c r="C49" s="87"/>
      <c r="D49" s="19" t="s">
        <v>110</v>
      </c>
      <c r="E49" s="20">
        <v>0.68723340919617071</v>
      </c>
      <c r="F49" s="20">
        <v>0.55731805238922349</v>
      </c>
      <c r="G49" s="20">
        <v>6.2466803709564529E-7</v>
      </c>
      <c r="H49" s="20">
        <v>6.2442482753785953E-7</v>
      </c>
      <c r="I49" s="20">
        <v>2.597304906033079E-10</v>
      </c>
      <c r="J49" s="21"/>
    </row>
    <row r="50" spans="1:10">
      <c r="A50" s="87"/>
      <c r="B50" s="87"/>
      <c r="C50" s="87"/>
      <c r="D50" s="19" t="s">
        <v>111</v>
      </c>
      <c r="E50" s="20">
        <v>1.7736190541835011</v>
      </c>
      <c r="F50" s="20">
        <v>1.4383321644885365</v>
      </c>
      <c r="G50" s="20">
        <v>1.5977821080396455E-6</v>
      </c>
      <c r="H50" s="20">
        <v>1.597322163189582E-6</v>
      </c>
      <c r="I50" s="20">
        <v>5.1686664947968878E-10</v>
      </c>
      <c r="J50" s="21"/>
    </row>
    <row r="51" spans="1:10">
      <c r="A51" s="87"/>
      <c r="B51" s="87"/>
      <c r="C51" s="87" t="s">
        <v>112</v>
      </c>
      <c r="D51" s="19" t="s">
        <v>109</v>
      </c>
      <c r="E51" s="20">
        <v>13.934475045905838</v>
      </c>
      <c r="F51" s="20">
        <v>11.300286612570275</v>
      </c>
      <c r="G51" s="20">
        <v>1.1318460050814185E-5</v>
      </c>
      <c r="H51" s="20">
        <v>1.1316349410245213E-5</v>
      </c>
      <c r="I51" s="20">
        <v>2.1103797848494007E-9</v>
      </c>
      <c r="J51" s="21"/>
    </row>
    <row r="52" spans="1:10">
      <c r="A52" s="87"/>
      <c r="B52" s="87"/>
      <c r="C52" s="87"/>
      <c r="D52" s="19" t="s">
        <v>110</v>
      </c>
      <c r="E52" s="20">
        <v>0.57258517041658596</v>
      </c>
      <c r="F52" s="20">
        <v>0.46434304231043705</v>
      </c>
      <c r="G52" s="20">
        <v>5.1967037999394784E-7</v>
      </c>
      <c r="H52" s="20">
        <v>5.1947829714697833E-7</v>
      </c>
      <c r="I52" s="20">
        <v>1.9208299262230286E-10</v>
      </c>
      <c r="J52" s="21"/>
    </row>
    <row r="53" spans="1:10">
      <c r="A53" s="87"/>
      <c r="B53" s="87"/>
      <c r="C53" s="87"/>
      <c r="D53" s="19" t="s">
        <v>111</v>
      </c>
      <c r="E53" s="20">
        <v>1.5437885788710024</v>
      </c>
      <c r="F53" s="20">
        <v>1.2519490940981208</v>
      </c>
      <c r="G53" s="20">
        <v>1.3985883231416382E-6</v>
      </c>
      <c r="H53" s="20">
        <v>1.3982015534569379E-6</v>
      </c>
      <c r="I53" s="20">
        <v>3.8676981513610528E-10</v>
      </c>
      <c r="J53" s="21"/>
    </row>
    <row r="54" spans="1:10">
      <c r="D54" s="25" t="s">
        <v>114</v>
      </c>
      <c r="E54" s="20">
        <v>16.308610740763232</v>
      </c>
      <c r="F54" s="20">
        <v>15.85995078072561</v>
      </c>
      <c r="G54" s="20">
        <v>2.6598979791846514E-4</v>
      </c>
      <c r="H54" s="20">
        <v>2.6295434588243042E-4</v>
      </c>
      <c r="I54" s="20">
        <v>3.8275559210290669E-6</v>
      </c>
      <c r="J54" s="21"/>
    </row>
  </sheetData>
  <sheetProtection sheet="1" objects="1" scenarios="1" formatCells="0" formatColumns="0" formatRows="0" sort="0" autoFilter="0"/>
  <mergeCells count="34">
    <mergeCell ref="G1:I1"/>
    <mergeCell ref="A42:A53"/>
    <mergeCell ref="B42:B47"/>
    <mergeCell ref="C42:C44"/>
    <mergeCell ref="C45:C47"/>
    <mergeCell ref="B48:B53"/>
    <mergeCell ref="C48:C50"/>
    <mergeCell ref="C51:C53"/>
    <mergeCell ref="A29:A40"/>
    <mergeCell ref="B29:B34"/>
    <mergeCell ref="C29:C31"/>
    <mergeCell ref="C32:C34"/>
    <mergeCell ref="B35:B40"/>
    <mergeCell ref="C35:C37"/>
    <mergeCell ref="C38:C40"/>
    <mergeCell ref="C9:C11"/>
    <mergeCell ref="C12:C14"/>
    <mergeCell ref="A16:A27"/>
    <mergeCell ref="B16:B21"/>
    <mergeCell ref="C16:C18"/>
    <mergeCell ref="C19:C21"/>
    <mergeCell ref="B22:B27"/>
    <mergeCell ref="C22:C24"/>
    <mergeCell ref="C25:C27"/>
    <mergeCell ref="A3:A14"/>
    <mergeCell ref="B3:B8"/>
    <mergeCell ref="C3:C5"/>
    <mergeCell ref="C6:C8"/>
    <mergeCell ref="B9:B14"/>
    <mergeCell ref="A1:A2"/>
    <mergeCell ref="B1:B2"/>
    <mergeCell ref="C1:C2"/>
    <mergeCell ref="D1:D2"/>
    <mergeCell ref="E1:F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98F14-FA5C-4741-AFFF-157EF2ADE25E}">
  <sheetPr codeName="Sheet6"/>
  <dimension ref="A1:I78"/>
  <sheetViews>
    <sheetView workbookViewId="0">
      <selection sqref="A1:A2"/>
    </sheetView>
  </sheetViews>
  <sheetFormatPr defaultColWidth="8.7109375" defaultRowHeight="15"/>
  <cols>
    <col min="1" max="1" width="8.7109375" style="1"/>
    <col min="2" max="2" width="19.7109375" style="1" customWidth="1"/>
    <col min="3" max="16384" width="8.7109375" style="1"/>
  </cols>
  <sheetData>
    <row r="1" spans="1:9">
      <c r="A1" s="81" t="s">
        <v>95</v>
      </c>
      <c r="B1" s="83" t="s">
        <v>96</v>
      </c>
      <c r="C1" s="85" t="s">
        <v>97</v>
      </c>
      <c r="D1" s="85" t="s">
        <v>98</v>
      </c>
      <c r="E1" s="83" t="s">
        <v>99</v>
      </c>
      <c r="F1" s="83"/>
      <c r="G1" s="83" t="s">
        <v>100</v>
      </c>
      <c r="H1" s="83"/>
      <c r="I1" s="88"/>
    </row>
    <row r="2" spans="1:9" ht="15.75" thickBot="1">
      <c r="A2" s="82"/>
      <c r="B2" s="84"/>
      <c r="C2" s="86"/>
      <c r="D2" s="86"/>
      <c r="E2" s="17" t="s">
        <v>101</v>
      </c>
      <c r="F2" s="17" t="s">
        <v>102</v>
      </c>
      <c r="G2" s="17" t="s">
        <v>103</v>
      </c>
      <c r="H2" s="17" t="s">
        <v>104</v>
      </c>
      <c r="I2" s="18" t="s">
        <v>105</v>
      </c>
    </row>
    <row r="3" spans="1:9">
      <c r="A3" s="87" t="s">
        <v>121</v>
      </c>
      <c r="B3" s="87" t="s">
        <v>107</v>
      </c>
      <c r="C3" s="87" t="s">
        <v>108</v>
      </c>
      <c r="D3" s="19" t="s">
        <v>109</v>
      </c>
      <c r="E3" s="20">
        <v>2.6449597982081405</v>
      </c>
      <c r="F3" s="26">
        <v>2.6449597982081405</v>
      </c>
      <c r="G3" s="26">
        <v>2.1227531912539427E-4</v>
      </c>
      <c r="H3" s="26">
        <v>2.0473942568277804E-4</v>
      </c>
      <c r="I3" s="26">
        <v>1.2640597966598191E-5</v>
      </c>
    </row>
    <row r="4" spans="1:9">
      <c r="A4" s="87"/>
      <c r="B4" s="87"/>
      <c r="C4" s="87"/>
      <c r="D4" s="19" t="s">
        <v>110</v>
      </c>
      <c r="E4" s="20">
        <v>0.38837168961332258</v>
      </c>
      <c r="F4" s="20">
        <v>0.38837168961332258</v>
      </c>
      <c r="G4" s="20">
        <v>9.9878377665511791E-6</v>
      </c>
      <c r="H4" s="20">
        <v>9.4555125699717455E-6</v>
      </c>
      <c r="I4" s="20">
        <v>8.8644911477908319E-7</v>
      </c>
    </row>
    <row r="5" spans="1:9">
      <c r="A5" s="87"/>
      <c r="B5" s="87"/>
      <c r="C5" s="87"/>
      <c r="D5" s="19" t="s">
        <v>111</v>
      </c>
      <c r="E5" s="20">
        <v>0.72802598086293269</v>
      </c>
      <c r="F5" s="20">
        <v>0.72802598086293269</v>
      </c>
      <c r="G5" s="20">
        <v>2.9127288094168443E-5</v>
      </c>
      <c r="H5" s="20">
        <v>2.7917273731580772E-5</v>
      </c>
      <c r="I5" s="20">
        <v>2.0265452496057452E-6</v>
      </c>
    </row>
    <row r="6" spans="1:9">
      <c r="A6" s="87"/>
      <c r="B6" s="87"/>
      <c r="C6" s="87" t="s">
        <v>112</v>
      </c>
      <c r="D6" s="19" t="s">
        <v>109</v>
      </c>
      <c r="E6" s="20">
        <v>2.0882368864805074</v>
      </c>
      <c r="F6" s="20">
        <v>2.0882368864805074</v>
      </c>
      <c r="G6" s="20">
        <v>1.700259654017314E-4</v>
      </c>
      <c r="H6" s="20">
        <v>1.6019620192295788E-4</v>
      </c>
      <c r="I6" s="20">
        <v>9.8297637689421346E-6</v>
      </c>
    </row>
    <row r="7" spans="1:9">
      <c r="A7" s="87"/>
      <c r="B7" s="87"/>
      <c r="C7" s="87"/>
      <c r="D7" s="19" t="s">
        <v>110</v>
      </c>
      <c r="E7" s="20">
        <v>0.3674973920319638</v>
      </c>
      <c r="F7" s="20">
        <v>0.3674973920319638</v>
      </c>
      <c r="G7" s="20">
        <v>9.5265440122030357E-6</v>
      </c>
      <c r="H7" s="20">
        <v>8.8230262116560537E-6</v>
      </c>
      <c r="I7" s="20">
        <v>7.0351777622043526E-7</v>
      </c>
    </row>
    <row r="8" spans="1:9">
      <c r="A8" s="87"/>
      <c r="B8" s="87"/>
      <c r="C8" s="87"/>
      <c r="D8" s="19" t="s">
        <v>111</v>
      </c>
      <c r="E8" s="20">
        <v>0.68408013300290094</v>
      </c>
      <c r="F8" s="20">
        <v>0.68408013300290094</v>
      </c>
      <c r="G8" s="20">
        <v>2.647888275337015E-5</v>
      </c>
      <c r="H8" s="20">
        <v>2.4891512339515501E-5</v>
      </c>
      <c r="I8" s="20">
        <v>1.587370498169908E-6</v>
      </c>
    </row>
    <row r="9" spans="1:9">
      <c r="A9" s="87"/>
      <c r="B9" s="87" t="s">
        <v>122</v>
      </c>
      <c r="C9" s="87" t="s">
        <v>108</v>
      </c>
      <c r="D9" s="19" t="s">
        <v>109</v>
      </c>
      <c r="E9" s="20">
        <v>3.3945867990432528</v>
      </c>
      <c r="F9" s="20">
        <v>2.3250594513994893</v>
      </c>
      <c r="G9" s="20">
        <v>1.7501695553758716E-4</v>
      </c>
      <c r="H9" s="20">
        <v>1.702538768420028E-4</v>
      </c>
      <c r="I9" s="20">
        <v>9.4199366917479297E-6</v>
      </c>
    </row>
    <row r="10" spans="1:9">
      <c r="A10" s="87"/>
      <c r="B10" s="87"/>
      <c r="C10" s="87"/>
      <c r="D10" s="19" t="s">
        <v>110</v>
      </c>
      <c r="E10" s="20">
        <v>0.42456198055731825</v>
      </c>
      <c r="F10" s="20">
        <v>0.29079587709405241</v>
      </c>
      <c r="G10" s="20">
        <v>7.0599200161049107E-6</v>
      </c>
      <c r="H10" s="20">
        <v>6.7710020651850659E-6</v>
      </c>
      <c r="I10" s="20">
        <v>6.6810557891746524E-7</v>
      </c>
    </row>
    <row r="11" spans="1:9">
      <c r="A11" s="87"/>
      <c r="B11" s="87"/>
      <c r="C11" s="87"/>
      <c r="D11" s="19" t="s">
        <v>111</v>
      </c>
      <c r="E11" s="20">
        <v>0.84452673593702032</v>
      </c>
      <c r="F11" s="20">
        <v>0.57844296981987431</v>
      </c>
      <c r="G11" s="20">
        <v>2.1823908504530802E-5</v>
      </c>
      <c r="H11" s="20">
        <v>2.1207571290472857E-5</v>
      </c>
      <c r="I11" s="20">
        <v>1.5250302354114436E-6</v>
      </c>
    </row>
    <row r="12" spans="1:9">
      <c r="A12" s="87"/>
      <c r="B12" s="87"/>
      <c r="C12" s="87" t="s">
        <v>112</v>
      </c>
      <c r="D12" s="19" t="s">
        <v>109</v>
      </c>
      <c r="E12" s="20">
        <v>2.1272933386078958</v>
      </c>
      <c r="F12" s="20">
        <v>1.457050231923217</v>
      </c>
      <c r="G12" s="20">
        <v>1.1820023459297505E-4</v>
      </c>
      <c r="H12" s="20">
        <v>1.1155562879094782E-4</v>
      </c>
      <c r="I12" s="20">
        <v>6.6446059646362894E-6</v>
      </c>
    </row>
    <row r="13" spans="1:9">
      <c r="A13" s="87"/>
      <c r="B13" s="87"/>
      <c r="C13" s="87"/>
      <c r="D13" s="19" t="s">
        <v>110</v>
      </c>
      <c r="E13" s="20">
        <v>0.36716671351856028</v>
      </c>
      <c r="F13" s="20">
        <v>0.25148405035517851</v>
      </c>
      <c r="G13" s="20">
        <v>6.5443695683098956E-6</v>
      </c>
      <c r="H13" s="20">
        <v>6.0697317989948394E-6</v>
      </c>
      <c r="I13" s="20">
        <v>4.7463775075689314E-7</v>
      </c>
    </row>
    <row r="14" spans="1:9">
      <c r="A14" s="87"/>
      <c r="B14" s="87"/>
      <c r="C14" s="87"/>
      <c r="D14" s="19" t="s">
        <v>111</v>
      </c>
      <c r="E14" s="20">
        <v>0.68561293953077895</v>
      </c>
      <c r="F14" s="20">
        <v>0.46959790378820443</v>
      </c>
      <c r="G14" s="20">
        <v>1.824467167546502E-5</v>
      </c>
      <c r="H14" s="20">
        <v>1.7172206300198415E-5</v>
      </c>
      <c r="I14" s="20">
        <v>1.072465434676121E-6</v>
      </c>
    </row>
    <row r="15" spans="1:9">
      <c r="A15" s="87"/>
      <c r="B15" s="87" t="s">
        <v>123</v>
      </c>
      <c r="C15" s="87" t="s">
        <v>108</v>
      </c>
      <c r="D15" s="19" t="s">
        <v>109</v>
      </c>
      <c r="E15" s="26">
        <v>6.9159509045004315</v>
      </c>
      <c r="F15" s="20">
        <v>1.8947810697261515E-2</v>
      </c>
      <c r="G15" s="20">
        <v>1.4260066281960829E-6</v>
      </c>
      <c r="H15" s="20">
        <v>1.3974780411574611E-6</v>
      </c>
      <c r="I15" s="20">
        <v>1.65346338237762E-7</v>
      </c>
    </row>
    <row r="16" spans="1:9">
      <c r="A16" s="87"/>
      <c r="B16" s="87"/>
      <c r="C16" s="87"/>
      <c r="D16" s="19" t="s">
        <v>110</v>
      </c>
      <c r="E16" s="20">
        <v>0.59449622215245335</v>
      </c>
      <c r="F16" s="20">
        <v>1.6287567730204203E-3</v>
      </c>
      <c r="G16" s="20">
        <v>5.1161425722765641E-8</v>
      </c>
      <c r="H16" s="20">
        <v>4.6371195011533305E-8</v>
      </c>
      <c r="I16" s="20">
        <v>1.1723360452689105E-8</v>
      </c>
    </row>
    <row r="17" spans="1:9">
      <c r="A17" s="87"/>
      <c r="B17" s="87"/>
      <c r="C17" s="87"/>
      <c r="D17" s="19" t="s">
        <v>111</v>
      </c>
      <c r="E17" s="20">
        <v>1.4553899589675383</v>
      </c>
      <c r="F17" s="20">
        <v>3.9873697505959961E-3</v>
      </c>
      <c r="G17" s="20">
        <v>1.6126094829956318E-7</v>
      </c>
      <c r="H17" s="20">
        <v>1.5432634642136804E-7</v>
      </c>
      <c r="I17" s="20">
        <v>2.6543009332504469E-8</v>
      </c>
    </row>
    <row r="18" spans="1:9">
      <c r="A18" s="87"/>
      <c r="B18" s="87"/>
      <c r="C18" s="87" t="s">
        <v>112</v>
      </c>
      <c r="D18" s="19" t="s">
        <v>109</v>
      </c>
      <c r="E18" s="20">
        <v>2.1504001382995512</v>
      </c>
      <c r="F18" s="20">
        <v>5.8915072282179366E-3</v>
      </c>
      <c r="G18" s="20">
        <v>4.8007269823395275E-7</v>
      </c>
      <c r="H18" s="20">
        <v>4.5477048073989549E-7</v>
      </c>
      <c r="I18" s="20">
        <v>2.5302217502796653E-8</v>
      </c>
    </row>
    <row r="19" spans="1:9">
      <c r="A19" s="87"/>
      <c r="B19" s="87"/>
      <c r="C19" s="87"/>
      <c r="D19" s="19" t="s">
        <v>110</v>
      </c>
      <c r="E19" s="20">
        <v>0.36589787153654701</v>
      </c>
      <c r="F19" s="20">
        <v>1.0024599220179373E-3</v>
      </c>
      <c r="G19" s="20">
        <v>2.6242557865031097E-8</v>
      </c>
      <c r="H19" s="20">
        <v>2.4450545061735092E-8</v>
      </c>
      <c r="I19" s="20">
        <v>1.7920127986412044E-9</v>
      </c>
    </row>
    <row r="20" spans="1:9">
      <c r="A20" s="87"/>
      <c r="B20" s="87"/>
      <c r="C20" s="87"/>
      <c r="D20" s="19" t="s">
        <v>111</v>
      </c>
      <c r="E20" s="20">
        <v>0.68570378609082427</v>
      </c>
      <c r="F20" s="20">
        <v>1.8786405098378787E-3</v>
      </c>
      <c r="G20" s="20">
        <v>7.3570570992652661E-8</v>
      </c>
      <c r="H20" s="20">
        <v>6.9495008223643066E-8</v>
      </c>
      <c r="I20" s="20">
        <v>4.0755629577135817E-9</v>
      </c>
    </row>
    <row r="21" spans="1:9">
      <c r="A21" s="19"/>
      <c r="B21" s="19"/>
      <c r="C21" s="19"/>
      <c r="D21" s="25" t="s">
        <v>114</v>
      </c>
      <c r="E21" s="20">
        <v>6.9159509045004315</v>
      </c>
      <c r="F21" s="20">
        <v>2.6449597982081405</v>
      </c>
      <c r="G21" s="20">
        <v>2.1227531912539427E-4</v>
      </c>
      <c r="H21" s="20">
        <v>2.0473942568277804E-4</v>
      </c>
      <c r="I21" s="20">
        <v>1.2640597966598191E-5</v>
      </c>
    </row>
    <row r="22" spans="1:9">
      <c r="A22" s="87" t="s">
        <v>121</v>
      </c>
      <c r="B22" s="87" t="s">
        <v>115</v>
      </c>
      <c r="C22" s="87" t="s">
        <v>108</v>
      </c>
      <c r="D22" s="19" t="s">
        <v>109</v>
      </c>
      <c r="E22" s="20">
        <v>1.7354397119977627</v>
      </c>
      <c r="F22" s="20">
        <v>1.7354397119977627</v>
      </c>
      <c r="G22" s="20">
        <v>2.0646598086274814E-4</v>
      </c>
      <c r="H22" s="20">
        <v>1.9909917127523927E-4</v>
      </c>
      <c r="I22" s="20">
        <v>1.2626209007028592E-5</v>
      </c>
    </row>
    <row r="23" spans="1:9">
      <c r="A23" s="87"/>
      <c r="B23" s="87"/>
      <c r="C23" s="87"/>
      <c r="D23" s="19" t="s">
        <v>110</v>
      </c>
      <c r="E23" s="20">
        <v>0.32024659692711155</v>
      </c>
      <c r="F23" s="20">
        <v>0.32024659692711155</v>
      </c>
      <c r="G23" s="20">
        <v>8.7489704837263115E-6</v>
      </c>
      <c r="H23" s="20">
        <v>8.2443050206269873E-6</v>
      </c>
      <c r="I23" s="20">
        <v>8.6712300187658808E-7</v>
      </c>
    </row>
    <row r="24" spans="1:9">
      <c r="A24" s="87"/>
      <c r="B24" s="87"/>
      <c r="C24" s="87"/>
      <c r="D24" s="19" t="s">
        <v>111</v>
      </c>
      <c r="E24" s="20">
        <v>0.5811881155710189</v>
      </c>
      <c r="F24" s="20">
        <v>0.5811881155710189</v>
      </c>
      <c r="G24" s="20">
        <v>2.6462504281146549E-5</v>
      </c>
      <c r="H24" s="20">
        <v>2.5265401838098518E-5</v>
      </c>
      <c r="I24" s="20">
        <v>1.9946383964215148E-6</v>
      </c>
    </row>
    <row r="25" spans="1:9">
      <c r="A25" s="87"/>
      <c r="B25" s="87"/>
      <c r="C25" s="87" t="s">
        <v>112</v>
      </c>
      <c r="D25" s="19" t="s">
        <v>109</v>
      </c>
      <c r="E25" s="20">
        <v>1.5164380872322243</v>
      </c>
      <c r="F25" s="20">
        <v>1.5164380872322243</v>
      </c>
      <c r="G25" s="20">
        <v>1.6678321281790424E-4</v>
      </c>
      <c r="H25" s="20">
        <v>1.5707606715980449E-4</v>
      </c>
      <c r="I25" s="20">
        <v>9.7071459285003275E-6</v>
      </c>
    </row>
    <row r="26" spans="1:9">
      <c r="A26" s="87"/>
      <c r="B26" s="87"/>
      <c r="C26" s="87"/>
      <c r="D26" s="19" t="s">
        <v>110</v>
      </c>
      <c r="E26" s="20">
        <v>0.26781999923038197</v>
      </c>
      <c r="F26" s="20">
        <v>0.26781999923038197</v>
      </c>
      <c r="G26" s="20">
        <v>7.7366801298599411E-6</v>
      </c>
      <c r="H26" s="20">
        <v>7.0560741605412493E-6</v>
      </c>
      <c r="I26" s="20">
        <v>6.8060598002915687E-7</v>
      </c>
    </row>
    <row r="27" spans="1:9">
      <c r="A27" s="87"/>
      <c r="B27" s="87"/>
      <c r="C27" s="87"/>
      <c r="D27" s="19" t="s">
        <v>111</v>
      </c>
      <c r="E27" s="20">
        <v>0.50032130134047947</v>
      </c>
      <c r="F27" s="20">
        <v>0.50032130134047947</v>
      </c>
      <c r="G27" s="20">
        <v>2.3516085475438115E-5</v>
      </c>
      <c r="H27" s="20">
        <v>2.1949410096862867E-5</v>
      </c>
      <c r="I27" s="20">
        <v>1.5666753524728777E-6</v>
      </c>
    </row>
    <row r="28" spans="1:9">
      <c r="A28" s="87"/>
      <c r="B28" s="87" t="s">
        <v>124</v>
      </c>
      <c r="C28" s="87" t="s">
        <v>108</v>
      </c>
      <c r="D28" s="19" t="s">
        <v>109</v>
      </c>
      <c r="E28" s="20">
        <v>2.0821356849026955</v>
      </c>
      <c r="F28" s="20">
        <v>1.4261203321251339</v>
      </c>
      <c r="G28" s="20">
        <v>1.6622948604955301E-4</v>
      </c>
      <c r="H28" s="20">
        <v>1.62053891227985E-4</v>
      </c>
      <c r="I28" s="20">
        <v>9.2151295316965979E-6</v>
      </c>
    </row>
    <row r="29" spans="1:9">
      <c r="A29" s="87"/>
      <c r="B29" s="87"/>
      <c r="C29" s="87"/>
      <c r="D29" s="19" t="s">
        <v>110</v>
      </c>
      <c r="E29" s="20">
        <v>0.40073179559749117</v>
      </c>
      <c r="F29" s="20">
        <v>0.27447383260102132</v>
      </c>
      <c r="G29" s="20">
        <v>6.6839850913695487E-6</v>
      </c>
      <c r="H29" s="20">
        <v>6.4149428709991051E-6</v>
      </c>
      <c r="I29" s="20">
        <v>6.4105489398290609E-7</v>
      </c>
    </row>
    <row r="30" spans="1:9">
      <c r="A30" s="87"/>
      <c r="B30" s="87"/>
      <c r="C30" s="87"/>
      <c r="D30" s="19" t="s">
        <v>111</v>
      </c>
      <c r="E30" s="20">
        <v>0.70065705893330221</v>
      </c>
      <c r="F30" s="20">
        <v>0.47990209515979798</v>
      </c>
      <c r="G30" s="20">
        <v>1.9947067522957014E-5</v>
      </c>
      <c r="H30" s="20">
        <v>1.9304446665460935E-5</v>
      </c>
      <c r="I30" s="20">
        <v>1.4971659557613707E-6</v>
      </c>
    </row>
    <row r="31" spans="1:9">
      <c r="A31" s="87"/>
      <c r="B31" s="87"/>
      <c r="C31" s="87" t="s">
        <v>112</v>
      </c>
      <c r="D31" s="19" t="s">
        <v>109</v>
      </c>
      <c r="E31" s="20">
        <v>1.5269859708947473</v>
      </c>
      <c r="F31" s="20">
        <v>1.0458808019827037</v>
      </c>
      <c r="G31" s="20">
        <v>1.1578714800843516E-4</v>
      </c>
      <c r="H31" s="20">
        <v>1.0922949791547286E-4</v>
      </c>
      <c r="I31" s="20">
        <v>6.5576501801638128E-6</v>
      </c>
    </row>
    <row r="32" spans="1:9">
      <c r="A32" s="87"/>
      <c r="B32" s="87"/>
      <c r="C32" s="87"/>
      <c r="D32" s="19" t="s">
        <v>110</v>
      </c>
      <c r="E32" s="20">
        <v>0.27179940972044525</v>
      </c>
      <c r="F32" s="20">
        <v>0.18616397926057904</v>
      </c>
      <c r="G32" s="20">
        <v>5.347634599447275E-6</v>
      </c>
      <c r="H32" s="20">
        <v>4.8890909900018559E-6</v>
      </c>
      <c r="I32" s="20">
        <v>4.585436113716339E-7</v>
      </c>
    </row>
    <row r="33" spans="1:9">
      <c r="A33" s="87"/>
      <c r="B33" s="87"/>
      <c r="C33" s="87"/>
      <c r="D33" s="19" t="s">
        <v>111</v>
      </c>
      <c r="E33" s="20">
        <v>0.50468120756548218</v>
      </c>
      <c r="F33" s="20">
        <v>0.3456720599763578</v>
      </c>
      <c r="G33" s="20">
        <v>1.6225707128862777E-5</v>
      </c>
      <c r="H33" s="20">
        <v>1.5167512944718915E-5</v>
      </c>
      <c r="I33" s="20">
        <v>1.0581941640865976E-6</v>
      </c>
    </row>
    <row r="34" spans="1:9">
      <c r="A34" s="87"/>
      <c r="B34" s="87" t="s">
        <v>125</v>
      </c>
      <c r="C34" s="87" t="s">
        <v>108</v>
      </c>
      <c r="D34" s="19" t="s">
        <v>109</v>
      </c>
      <c r="E34" s="20">
        <v>3.4516764958056796</v>
      </c>
      <c r="F34" s="20">
        <v>9.4566479337141809E-3</v>
      </c>
      <c r="G34" s="20">
        <v>1.4173401926676812E-6</v>
      </c>
      <c r="H34" s="20">
        <v>1.399640426034257E-6</v>
      </c>
      <c r="I34" s="20">
        <v>1.6047410812842823E-7</v>
      </c>
    </row>
    <row r="35" spans="1:9">
      <c r="A35" s="87"/>
      <c r="B35" s="87"/>
      <c r="C35" s="87"/>
      <c r="D35" s="19" t="s">
        <v>110</v>
      </c>
      <c r="E35" s="20">
        <v>0.96665224380498649</v>
      </c>
      <c r="F35" s="20">
        <v>2.6483623117944878E-3</v>
      </c>
      <c r="G35" s="20">
        <v>5.0466550173594737E-8</v>
      </c>
      <c r="H35" s="20">
        <v>4.5978246951879005E-8</v>
      </c>
      <c r="I35" s="20">
        <v>1.1171820071561939E-8</v>
      </c>
    </row>
    <row r="36" spans="1:9">
      <c r="A36" s="87"/>
      <c r="B36" s="87"/>
      <c r="C36" s="87"/>
      <c r="D36" s="19" t="s">
        <v>111</v>
      </c>
      <c r="E36" s="20">
        <v>1.4974247468905231</v>
      </c>
      <c r="F36" s="20">
        <v>4.1025335531247216E-3</v>
      </c>
      <c r="G36" s="20">
        <v>1.4956359252910337E-7</v>
      </c>
      <c r="H36" s="20">
        <v>1.4446068347854034E-7</v>
      </c>
      <c r="I36" s="20">
        <v>2.6032963540221487E-8</v>
      </c>
    </row>
    <row r="37" spans="1:9">
      <c r="A37" s="87"/>
      <c r="B37" s="87"/>
      <c r="C37" s="87" t="s">
        <v>112</v>
      </c>
      <c r="D37" s="19" t="s">
        <v>109</v>
      </c>
      <c r="E37" s="20">
        <v>1.545364031371355</v>
      </c>
      <c r="F37" s="20">
        <v>4.2338740585516543E-3</v>
      </c>
      <c r="G37" s="20">
        <v>4.7117324467938445E-7</v>
      </c>
      <c r="H37" s="20">
        <v>4.4630253523529316E-7</v>
      </c>
      <c r="I37" s="20">
        <v>2.4870708374084264E-8</v>
      </c>
    </row>
    <row r="38" spans="1:9">
      <c r="A38" s="87"/>
      <c r="B38" s="87"/>
      <c r="C38" s="87"/>
      <c r="D38" s="19" t="s">
        <v>110</v>
      </c>
      <c r="E38" s="20">
        <v>0.27337933897571531</v>
      </c>
      <c r="F38" s="20">
        <v>7.4898449034442691E-4</v>
      </c>
      <c r="G38" s="20">
        <v>2.1488366290567874E-8</v>
      </c>
      <c r="H38" s="20">
        <v>1.9767853876074383E-8</v>
      </c>
      <c r="I38" s="20">
        <v>1.7205124554814437E-9</v>
      </c>
    </row>
    <row r="39" spans="1:9">
      <c r="A39" s="87"/>
      <c r="B39" s="87"/>
      <c r="C39" s="87"/>
      <c r="D39" s="19" t="s">
        <v>111</v>
      </c>
      <c r="E39" s="20">
        <v>0.50693192923763897</v>
      </c>
      <c r="F39" s="20">
        <v>1.3888546006510616E-3</v>
      </c>
      <c r="G39" s="20">
        <v>6.5423624359196368E-8</v>
      </c>
      <c r="H39" s="20">
        <v>6.140383003440189E-8</v>
      </c>
      <c r="I39" s="20">
        <v>4.0197942177622126E-9</v>
      </c>
    </row>
    <row r="40" spans="1:9">
      <c r="A40" s="19"/>
      <c r="B40" s="19"/>
      <c r="C40" s="19"/>
      <c r="D40" s="25" t="s">
        <v>114</v>
      </c>
      <c r="E40" s="20">
        <v>6.9159509045004315</v>
      </c>
      <c r="F40" s="20">
        <v>2.6449597982081405</v>
      </c>
      <c r="G40" s="20">
        <v>2.1227531912539427E-4</v>
      </c>
      <c r="H40" s="20">
        <v>2.0473942568277804E-4</v>
      </c>
      <c r="I40" s="20">
        <v>1.2640597966598191E-5</v>
      </c>
    </row>
    <row r="41" spans="1:9">
      <c r="A41" s="87" t="s">
        <v>121</v>
      </c>
      <c r="B41" s="87" t="s">
        <v>117</v>
      </c>
      <c r="C41" s="87" t="s">
        <v>108</v>
      </c>
      <c r="D41" s="19" t="s">
        <v>109</v>
      </c>
      <c r="E41" s="20">
        <v>2.6033383445247225</v>
      </c>
      <c r="F41" s="20">
        <v>2.6033383445247225</v>
      </c>
      <c r="G41" s="20">
        <v>3.5537125848607005E-6</v>
      </c>
      <c r="H41" s="20">
        <v>3.5470989517826241E-6</v>
      </c>
      <c r="I41" s="20">
        <v>1.0229570522843407E-8</v>
      </c>
    </row>
    <row r="42" spans="1:9">
      <c r="A42" s="87"/>
      <c r="B42" s="87"/>
      <c r="C42" s="87"/>
      <c r="D42" s="19" t="s">
        <v>110</v>
      </c>
      <c r="E42" s="20">
        <v>0.38567358253538603</v>
      </c>
      <c r="F42" s="20">
        <v>0.38567358253538603</v>
      </c>
      <c r="G42" s="20">
        <v>4.603532915294166E-7</v>
      </c>
      <c r="H42" s="20">
        <v>4.5930761053173188E-7</v>
      </c>
      <c r="I42" s="20">
        <v>1.0315842052914152E-9</v>
      </c>
    </row>
    <row r="43" spans="1:9">
      <c r="A43" s="87"/>
      <c r="B43" s="87"/>
      <c r="C43" s="87"/>
      <c r="D43" s="19" t="s">
        <v>111</v>
      </c>
      <c r="E43" s="20">
        <v>0.72480263568650372</v>
      </c>
      <c r="F43" s="20">
        <v>0.72480263568650372</v>
      </c>
      <c r="G43" s="20">
        <v>8.975311048957411E-7</v>
      </c>
      <c r="H43" s="20">
        <v>8.9601817519462514E-7</v>
      </c>
      <c r="I43" s="20">
        <v>1.9619972230730451E-9</v>
      </c>
    </row>
    <row r="44" spans="1:9">
      <c r="A44" s="87"/>
      <c r="B44" s="87"/>
      <c r="C44" s="87" t="s">
        <v>112</v>
      </c>
      <c r="D44" s="19" t="s">
        <v>109</v>
      </c>
      <c r="E44" s="20">
        <v>2.056910890094672</v>
      </c>
      <c r="F44" s="20">
        <v>2.056910890094672</v>
      </c>
      <c r="G44" s="20">
        <v>2.8647393243521855E-6</v>
      </c>
      <c r="H44" s="20">
        <v>2.8565820935928681E-6</v>
      </c>
      <c r="I44" s="20">
        <v>8.1572361175306148E-9</v>
      </c>
    </row>
    <row r="45" spans="1:9">
      <c r="A45" s="87"/>
      <c r="B45" s="87"/>
      <c r="C45" s="87"/>
      <c r="D45" s="19" t="s">
        <v>110</v>
      </c>
      <c r="E45" s="20">
        <v>0.36604593764789456</v>
      </c>
      <c r="F45" s="20">
        <v>0.36604593764789456</v>
      </c>
      <c r="G45" s="20">
        <v>4.3749756120864808E-7</v>
      </c>
      <c r="H45" s="20">
        <v>4.3667951429977597E-7</v>
      </c>
      <c r="I45" s="20">
        <v>8.1804681475984678E-10</v>
      </c>
    </row>
    <row r="46" spans="1:9">
      <c r="A46" s="87"/>
      <c r="B46" s="87"/>
      <c r="C46" s="87"/>
      <c r="D46" s="19" t="s">
        <v>111</v>
      </c>
      <c r="E46" s="20">
        <v>0.67620495809170345</v>
      </c>
      <c r="F46" s="20">
        <v>0.67620495809170345</v>
      </c>
      <c r="G46" s="20">
        <v>8.4262520673658964E-7</v>
      </c>
      <c r="H46" s="20">
        <v>8.4106637792242977E-7</v>
      </c>
      <c r="I46" s="20">
        <v>1.558828925303526E-9</v>
      </c>
    </row>
    <row r="47" spans="1:9">
      <c r="A47" s="87"/>
      <c r="B47" s="87" t="s">
        <v>126</v>
      </c>
      <c r="C47" s="87" t="s">
        <v>108</v>
      </c>
      <c r="D47" s="19" t="s">
        <v>109</v>
      </c>
      <c r="E47" s="20">
        <v>3.336190235711689</v>
      </c>
      <c r="F47" s="20">
        <v>2.2850618052819796</v>
      </c>
      <c r="G47" s="20">
        <v>3.1336474358984243E-6</v>
      </c>
      <c r="H47" s="20">
        <v>3.1303674597497829E-6</v>
      </c>
      <c r="I47" s="20">
        <v>7.7376719375109591E-9</v>
      </c>
    </row>
    <row r="48" spans="1:9">
      <c r="A48" s="87"/>
      <c r="B48" s="87"/>
      <c r="C48" s="87"/>
      <c r="D48" s="19" t="s">
        <v>110</v>
      </c>
      <c r="E48" s="20">
        <v>0.42292191575416943</v>
      </c>
      <c r="F48" s="20">
        <v>0.28967254503710271</v>
      </c>
      <c r="G48" s="20">
        <v>3.4491704718792112E-7</v>
      </c>
      <c r="H48" s="20">
        <v>3.4426623274116774E-7</v>
      </c>
      <c r="I48" s="20">
        <v>7.6212501777611094E-10</v>
      </c>
    </row>
    <row r="49" spans="1:9">
      <c r="A49" s="87"/>
      <c r="B49" s="87"/>
      <c r="C49" s="87"/>
      <c r="D49" s="19" t="s">
        <v>111</v>
      </c>
      <c r="E49" s="20">
        <v>0.83955149554666408</v>
      </c>
      <c r="F49" s="20">
        <v>0.57503527092237217</v>
      </c>
      <c r="G49" s="20">
        <v>7.1551143057918475E-7</v>
      </c>
      <c r="H49" s="20">
        <v>7.1482926289443998E-7</v>
      </c>
      <c r="I49" s="20">
        <v>1.4674026005521841E-9</v>
      </c>
    </row>
    <row r="50" spans="1:9">
      <c r="A50" s="87"/>
      <c r="B50" s="87"/>
      <c r="C50" s="87" t="s">
        <v>112</v>
      </c>
      <c r="D50" s="19" t="s">
        <v>109</v>
      </c>
      <c r="E50" s="20">
        <v>2.0951661418757364</v>
      </c>
      <c r="F50" s="20">
        <v>1.4350453026546146</v>
      </c>
      <c r="G50" s="20">
        <v>1.9948796841282786E-6</v>
      </c>
      <c r="H50" s="20">
        <v>1.9893745919033901E-6</v>
      </c>
      <c r="I50" s="20">
        <v>5.5050956425247343E-9</v>
      </c>
    </row>
    <row r="51" spans="1:9">
      <c r="A51" s="87"/>
      <c r="B51" s="87"/>
      <c r="C51" s="87"/>
      <c r="D51" s="19" t="s">
        <v>110</v>
      </c>
      <c r="E51" s="20">
        <v>0.3659802100511137</v>
      </c>
      <c r="F51" s="20">
        <v>0.2506713767473383</v>
      </c>
      <c r="G51" s="20">
        <v>2.9951777914491253E-7</v>
      </c>
      <c r="H51" s="20">
        <v>2.9896568568883276E-7</v>
      </c>
      <c r="I51" s="20">
        <v>5.5209349361768334E-10</v>
      </c>
    </row>
    <row r="52" spans="1:9">
      <c r="A52" s="87"/>
      <c r="B52" s="87"/>
      <c r="C52" s="87"/>
      <c r="D52" s="19" t="s">
        <v>111</v>
      </c>
      <c r="E52" s="20">
        <v>0.6781883659974941</v>
      </c>
      <c r="F52" s="20">
        <v>0.46451257945033869</v>
      </c>
      <c r="G52" s="20">
        <v>5.7843310504609126E-7</v>
      </c>
      <c r="H52" s="20">
        <v>5.7738077790759952E-7</v>
      </c>
      <c r="I52" s="20">
        <v>1.0523271931807366E-9</v>
      </c>
    </row>
    <row r="53" spans="1:9">
      <c r="A53" s="87"/>
      <c r="B53" s="87" t="s">
        <v>127</v>
      </c>
      <c r="C53" s="87" t="s">
        <v>108</v>
      </c>
      <c r="D53" s="19" t="s">
        <v>109</v>
      </c>
      <c r="E53" s="20">
        <v>6.7411261465382726</v>
      </c>
      <c r="F53" s="20">
        <v>1.8468838757639067E-2</v>
      </c>
      <c r="G53" s="20">
        <v>2.5415787411342822E-8</v>
      </c>
      <c r="H53" s="20">
        <v>2.5415787411342822E-8</v>
      </c>
      <c r="I53" s="20">
        <v>1.3303859433576085E-10</v>
      </c>
    </row>
    <row r="54" spans="1:9">
      <c r="A54" s="87"/>
      <c r="B54" s="87"/>
      <c r="C54" s="87"/>
      <c r="D54" s="19" t="s">
        <v>110</v>
      </c>
      <c r="E54" s="20">
        <v>0.61174011244402193</v>
      </c>
      <c r="F54" s="20">
        <v>1.6760003080658102E-3</v>
      </c>
      <c r="G54" s="20">
        <v>1.9725125498633211E-9</v>
      </c>
      <c r="H54" s="20">
        <v>1.9702598299255894E-9</v>
      </c>
      <c r="I54" s="20">
        <v>1.3188407519114562E-11</v>
      </c>
    </row>
    <row r="55" spans="1:9">
      <c r="A55" s="87"/>
      <c r="B55" s="87"/>
      <c r="C55" s="87"/>
      <c r="D55" s="19" t="s">
        <v>111</v>
      </c>
      <c r="E55" s="20">
        <v>1.4636777893509445</v>
      </c>
      <c r="F55" s="20">
        <v>4.0100761352080709E-3</v>
      </c>
      <c r="G55" s="20">
        <v>4.8598176124220227E-9</v>
      </c>
      <c r="H55" s="20">
        <v>4.8598176124220227E-9</v>
      </c>
      <c r="I55" s="20">
        <v>2.5560329835620568E-11</v>
      </c>
    </row>
    <row r="56" spans="1:9">
      <c r="A56" s="87"/>
      <c r="B56" s="87"/>
      <c r="C56" s="87" t="s">
        <v>112</v>
      </c>
      <c r="D56" s="19" t="s">
        <v>109</v>
      </c>
      <c r="E56" s="20">
        <v>2.1179158894879047</v>
      </c>
      <c r="F56" s="20">
        <v>5.8025092862682235E-3</v>
      </c>
      <c r="G56" s="20">
        <v>8.0510747359837523E-9</v>
      </c>
      <c r="H56" s="20">
        <v>8.0302357598930649E-9</v>
      </c>
      <c r="I56" s="20">
        <v>2.0838986638407653E-11</v>
      </c>
    </row>
    <row r="57" spans="1:9">
      <c r="A57" s="87"/>
      <c r="B57" s="87"/>
      <c r="C57" s="87"/>
      <c r="D57" s="19" t="s">
        <v>110</v>
      </c>
      <c r="E57" s="20">
        <v>0.36504524092331564</v>
      </c>
      <c r="F57" s="20">
        <v>1.0001239477351116E-3</v>
      </c>
      <c r="G57" s="20">
        <v>1.1947100047198234E-9</v>
      </c>
      <c r="H57" s="20">
        <v>1.1926303945643923E-9</v>
      </c>
      <c r="I57" s="20">
        <v>2.0796104819539234E-12</v>
      </c>
    </row>
    <row r="58" spans="1:9">
      <c r="A58" s="87"/>
      <c r="B58" s="87"/>
      <c r="C58" s="87"/>
      <c r="D58" s="19" t="s">
        <v>111</v>
      </c>
      <c r="E58" s="20">
        <v>0.6788241391227271</v>
      </c>
      <c r="F58" s="20">
        <v>1.8597921619800744E-3</v>
      </c>
      <c r="G58" s="20">
        <v>2.3144535362765731E-9</v>
      </c>
      <c r="H58" s="20">
        <v>2.3104736116535567E-9</v>
      </c>
      <c r="I58" s="20">
        <v>3.9799244925025299E-12</v>
      </c>
    </row>
    <row r="59" spans="1:9">
      <c r="A59" s="19"/>
      <c r="B59" s="19"/>
      <c r="C59" s="19"/>
      <c r="D59" s="25" t="s">
        <v>114</v>
      </c>
      <c r="E59" s="20">
        <v>6.9159509045004315</v>
      </c>
      <c r="F59" s="20">
        <v>2.6449597982081405</v>
      </c>
      <c r="G59" s="20">
        <v>2.1227531912539427E-4</v>
      </c>
      <c r="H59" s="20">
        <v>2.0473942568277804E-4</v>
      </c>
      <c r="I59" s="20">
        <v>1.2640597966598191E-5</v>
      </c>
    </row>
    <row r="60" spans="1:9">
      <c r="A60" s="87" t="s">
        <v>121</v>
      </c>
      <c r="B60" s="87" t="s">
        <v>119</v>
      </c>
      <c r="C60" s="87" t="s">
        <v>108</v>
      </c>
      <c r="D60" s="19" t="s">
        <v>109</v>
      </c>
      <c r="E60" s="20">
        <v>1.7237830369980873</v>
      </c>
      <c r="F60" s="20">
        <v>1.7237830369980873</v>
      </c>
      <c r="G60" s="20">
        <v>2.4729196694069347E-6</v>
      </c>
      <c r="H60" s="20">
        <v>2.4664677898061259E-6</v>
      </c>
      <c r="I60" s="20">
        <v>1.0210655718160557E-8</v>
      </c>
    </row>
    <row r="61" spans="1:9">
      <c r="A61" s="87"/>
      <c r="B61" s="87"/>
      <c r="C61" s="87"/>
      <c r="D61" s="19" t="s">
        <v>110</v>
      </c>
      <c r="E61" s="20">
        <v>0.29037708976083115</v>
      </c>
      <c r="F61" s="20">
        <v>0.29037708976083115</v>
      </c>
      <c r="G61" s="20">
        <v>3.4993835797973388E-7</v>
      </c>
      <c r="H61" s="20">
        <v>3.4930870903596097E-7</v>
      </c>
      <c r="I61" s="20">
        <v>1.0171535178883652E-9</v>
      </c>
    </row>
    <row r="62" spans="1:9">
      <c r="A62" s="87"/>
      <c r="B62" s="87"/>
      <c r="C62" s="87"/>
      <c r="D62" s="19" t="s">
        <v>111</v>
      </c>
      <c r="E62" s="20">
        <v>0.54832437530216227</v>
      </c>
      <c r="F62" s="20">
        <v>0.54832437530216227</v>
      </c>
      <c r="G62" s="20">
        <v>6.9381843270281646E-7</v>
      </c>
      <c r="H62" s="20">
        <v>6.9259647202738082E-7</v>
      </c>
      <c r="I62" s="20">
        <v>1.9280616528968268E-9</v>
      </c>
    </row>
    <row r="63" spans="1:9">
      <c r="A63" s="87"/>
      <c r="B63" s="87"/>
      <c r="C63" s="87" t="s">
        <v>112</v>
      </c>
      <c r="D63" s="19" t="s">
        <v>109</v>
      </c>
      <c r="E63" s="20">
        <v>1.5037073007248718</v>
      </c>
      <c r="F63" s="20">
        <v>1.5037073007248718</v>
      </c>
      <c r="G63" s="20">
        <v>2.1940850889511617E-6</v>
      </c>
      <c r="H63" s="20">
        <v>2.1860081451756565E-6</v>
      </c>
      <c r="I63" s="20">
        <v>8.0769494618199508E-9</v>
      </c>
    </row>
    <row r="64" spans="1:9">
      <c r="A64" s="87"/>
      <c r="B64" s="87"/>
      <c r="C64" s="87"/>
      <c r="D64" s="19" t="s">
        <v>110</v>
      </c>
      <c r="E64" s="20">
        <v>0.25079313293230593</v>
      </c>
      <c r="F64" s="20">
        <v>0.25079313293230593</v>
      </c>
      <c r="G64" s="20">
        <v>3.0370846620928194E-7</v>
      </c>
      <c r="H64" s="20">
        <v>3.0292090080785105E-7</v>
      </c>
      <c r="I64" s="20">
        <v>7.8756516547370945E-10</v>
      </c>
    </row>
    <row r="65" spans="1:9">
      <c r="A65" s="87"/>
      <c r="B65" s="87"/>
      <c r="C65" s="87"/>
      <c r="D65" s="19" t="s">
        <v>111</v>
      </c>
      <c r="E65" s="20">
        <v>0.48057140685814581</v>
      </c>
      <c r="F65" s="20">
        <v>0.48057140685814581</v>
      </c>
      <c r="G65" s="20">
        <v>6.1564104386418621E-7</v>
      </c>
      <c r="H65" s="20">
        <v>6.14106783863532E-7</v>
      </c>
      <c r="I65" s="20">
        <v>1.5342601757802866E-9</v>
      </c>
    </row>
    <row r="66" spans="1:9">
      <c r="A66" s="87"/>
      <c r="B66" s="87" t="s">
        <v>128</v>
      </c>
      <c r="C66" s="87" t="s">
        <v>108</v>
      </c>
      <c r="D66" s="19" t="s">
        <v>109</v>
      </c>
      <c r="E66" s="20">
        <v>2.0688881666900154</v>
      </c>
      <c r="F66" s="20">
        <v>1.4170466895137075</v>
      </c>
      <c r="G66" s="20">
        <v>2.0651070291485437E-6</v>
      </c>
      <c r="H66" s="20">
        <v>2.0618627528444881E-6</v>
      </c>
      <c r="I66" s="20">
        <v>7.6041538879543652E-9</v>
      </c>
    </row>
    <row r="67" spans="1:9">
      <c r="A67" s="87"/>
      <c r="B67" s="87"/>
      <c r="C67" s="87"/>
      <c r="D67" s="19" t="s">
        <v>110</v>
      </c>
      <c r="E67" s="20">
        <v>0.35584555802060963</v>
      </c>
      <c r="F67" s="20">
        <v>0.2437298342606915</v>
      </c>
      <c r="G67" s="20">
        <v>2.933289024982948E-7</v>
      </c>
      <c r="H67" s="20">
        <v>2.9303661724397365E-7</v>
      </c>
      <c r="I67" s="20">
        <v>7.3767799811994923E-10</v>
      </c>
    </row>
    <row r="68" spans="1:9">
      <c r="A68" s="87"/>
      <c r="B68" s="87"/>
      <c r="C68" s="87"/>
      <c r="D68" s="19" t="s">
        <v>111</v>
      </c>
      <c r="E68" s="20">
        <v>0.65084715411289384</v>
      </c>
      <c r="F68" s="20">
        <v>0.44578572199513289</v>
      </c>
      <c r="G68" s="20">
        <v>5.6365197516461901E-7</v>
      </c>
      <c r="H68" s="20">
        <v>5.6300114662054213E-7</v>
      </c>
      <c r="I68" s="20">
        <v>1.4406362894486543E-9</v>
      </c>
    </row>
    <row r="69" spans="1:9">
      <c r="A69" s="87"/>
      <c r="B69" s="87"/>
      <c r="C69" s="87" t="s">
        <v>112</v>
      </c>
      <c r="D69" s="19" t="s">
        <v>109</v>
      </c>
      <c r="E69" s="20">
        <v>1.5143920545949143</v>
      </c>
      <c r="F69" s="20">
        <v>1.0372548319143247</v>
      </c>
      <c r="G69" s="20">
        <v>1.5120295169861285E-6</v>
      </c>
      <c r="H69" s="20">
        <v>1.5065809935211852E-6</v>
      </c>
      <c r="I69" s="20">
        <v>5.448526771442851E-9</v>
      </c>
    </row>
    <row r="70" spans="1:9">
      <c r="A70" s="87"/>
      <c r="B70" s="87"/>
      <c r="C70" s="87"/>
      <c r="D70" s="19" t="s">
        <v>110</v>
      </c>
      <c r="E70" s="20">
        <v>0.25336192196820606</v>
      </c>
      <c r="F70" s="20">
        <v>0.17353556299192177</v>
      </c>
      <c r="G70" s="20">
        <v>2.1006222369869866E-7</v>
      </c>
      <c r="H70" s="20">
        <v>2.0953142762537074E-7</v>
      </c>
      <c r="I70" s="20">
        <v>5.3079591590473631E-10</v>
      </c>
    </row>
    <row r="71" spans="1:9">
      <c r="A71" s="87"/>
      <c r="B71" s="87"/>
      <c r="C71" s="87"/>
      <c r="D71" s="19" t="s">
        <v>111</v>
      </c>
      <c r="E71" s="20">
        <v>0.48369578373233241</v>
      </c>
      <c r="F71" s="20">
        <v>0.33129848200844558</v>
      </c>
      <c r="G71" s="20">
        <v>4.2400726260992017E-7</v>
      </c>
      <c r="H71" s="20">
        <v>4.2297179262005953E-7</v>
      </c>
      <c r="I71" s="20">
        <v>1.0354700574410212E-9</v>
      </c>
    </row>
    <row r="72" spans="1:9">
      <c r="A72" s="87"/>
      <c r="B72" s="87" t="s">
        <v>129</v>
      </c>
      <c r="C72" s="87" t="s">
        <v>108</v>
      </c>
      <c r="D72" s="19" t="s">
        <v>109</v>
      </c>
      <c r="E72" s="20">
        <v>3.4420129761793552</v>
      </c>
      <c r="F72" s="20">
        <v>9.4301725374776966E-3</v>
      </c>
      <c r="G72" s="20">
        <v>1.3999538064646499E-8</v>
      </c>
      <c r="H72" s="20">
        <v>1.3999538064646499E-8</v>
      </c>
      <c r="I72" s="20">
        <v>1.2980703652266217E-10</v>
      </c>
    </row>
    <row r="73" spans="1:9">
      <c r="A73" s="87"/>
      <c r="B73" s="87"/>
      <c r="C73" s="87"/>
      <c r="D73" s="19" t="s">
        <v>110</v>
      </c>
      <c r="E73" s="20">
        <v>0.865809979424631</v>
      </c>
      <c r="F73" s="20">
        <v>2.3720821354099465E-3</v>
      </c>
      <c r="G73" s="20">
        <v>2.7962208735790083E-9</v>
      </c>
      <c r="H73" s="20">
        <v>2.7927165925814323E-9</v>
      </c>
      <c r="I73" s="20">
        <v>1.2692878929581103E-11</v>
      </c>
    </row>
    <row r="74" spans="1:9">
      <c r="A74" s="87"/>
      <c r="B74" s="87"/>
      <c r="C74" s="87"/>
      <c r="D74" s="19" t="s">
        <v>111</v>
      </c>
      <c r="E74" s="20">
        <v>1.3450714408095517</v>
      </c>
      <c r="F74" s="20">
        <v>3.6851272350946597E-3</v>
      </c>
      <c r="G74" s="20">
        <v>4.5635257996178514E-9</v>
      </c>
      <c r="H74" s="20">
        <v>4.5635257996178514E-9</v>
      </c>
      <c r="I74" s="20">
        <v>2.5071960178977012E-11</v>
      </c>
    </row>
    <row r="75" spans="1:9">
      <c r="A75" s="87"/>
      <c r="B75" s="87"/>
      <c r="C75" s="87" t="s">
        <v>112</v>
      </c>
      <c r="D75" s="19" t="s">
        <v>109</v>
      </c>
      <c r="E75" s="20">
        <v>1.5328603453497631</v>
      </c>
      <c r="F75" s="20">
        <v>4.1996173845198796E-3</v>
      </c>
      <c r="G75" s="20">
        <v>6.1068464587739754E-9</v>
      </c>
      <c r="H75" s="20">
        <v>6.0862796008072394E-9</v>
      </c>
      <c r="I75" s="20">
        <v>2.0566865660639825E-11</v>
      </c>
    </row>
    <row r="76" spans="1:9">
      <c r="A76" s="87"/>
      <c r="B76" s="87"/>
      <c r="C76" s="87"/>
      <c r="D76" s="19" t="s">
        <v>110</v>
      </c>
      <c r="E76" s="20">
        <v>0.25446643223318227</v>
      </c>
      <c r="F76" s="20">
        <v>6.9716830748817171E-4</v>
      </c>
      <c r="G76" s="20">
        <v>8.4348207063942725E-10</v>
      </c>
      <c r="H76" s="20">
        <v>8.4149574688500659E-10</v>
      </c>
      <c r="I76" s="20">
        <v>1.9863232173011503E-12</v>
      </c>
    </row>
    <row r="77" spans="1:9">
      <c r="A77" s="87"/>
      <c r="B77" s="87"/>
      <c r="C77" s="87"/>
      <c r="D77" s="19" t="s">
        <v>111</v>
      </c>
      <c r="E77" s="20">
        <v>0.48557995320364561</v>
      </c>
      <c r="F77" s="20">
        <v>1.3303560361743742E-3</v>
      </c>
      <c r="G77" s="20">
        <v>1.7007755766112854E-9</v>
      </c>
      <c r="H77" s="20">
        <v>1.6968600895096389E-9</v>
      </c>
      <c r="I77" s="20">
        <v>3.915487135017731E-12</v>
      </c>
    </row>
    <row r="78" spans="1:9">
      <c r="D78" s="25" t="s">
        <v>114</v>
      </c>
      <c r="E78" s="20">
        <v>6.9159509045004315</v>
      </c>
      <c r="F78" s="20">
        <v>2.6449597982081405</v>
      </c>
      <c r="G78" s="20">
        <v>2.1227531912539427E-4</v>
      </c>
      <c r="H78" s="20">
        <v>2.0473942568277804E-4</v>
      </c>
      <c r="I78" s="20">
        <v>1.2640597966598191E-5</v>
      </c>
    </row>
  </sheetData>
  <sheetProtection sheet="1" objects="1" scenarios="1" formatCells="0" formatColumns="0" formatRows="0" sort="0" autoFilter="0"/>
  <mergeCells count="46">
    <mergeCell ref="G1:I1"/>
    <mergeCell ref="C47:C49"/>
    <mergeCell ref="C50:C52"/>
    <mergeCell ref="B53:B58"/>
    <mergeCell ref="C53:C55"/>
    <mergeCell ref="C56:C58"/>
    <mergeCell ref="C28:C30"/>
    <mergeCell ref="C31:C33"/>
    <mergeCell ref="B34:B39"/>
    <mergeCell ref="C34:C36"/>
    <mergeCell ref="C37:C39"/>
    <mergeCell ref="C9:C11"/>
    <mergeCell ref="C12:C14"/>
    <mergeCell ref="B15:B20"/>
    <mergeCell ref="C15:C17"/>
    <mergeCell ref="C18:C20"/>
    <mergeCell ref="A60:A77"/>
    <mergeCell ref="B60:B65"/>
    <mergeCell ref="C60:C62"/>
    <mergeCell ref="C63:C65"/>
    <mergeCell ref="B66:B71"/>
    <mergeCell ref="C66:C68"/>
    <mergeCell ref="C69:C71"/>
    <mergeCell ref="B72:B77"/>
    <mergeCell ref="C72:C74"/>
    <mergeCell ref="C75:C77"/>
    <mergeCell ref="A41:A58"/>
    <mergeCell ref="B41:B46"/>
    <mergeCell ref="C41:C43"/>
    <mergeCell ref="C44:C46"/>
    <mergeCell ref="B47:B52"/>
    <mergeCell ref="A22:A39"/>
    <mergeCell ref="B22:B27"/>
    <mergeCell ref="C22:C24"/>
    <mergeCell ref="C25:C27"/>
    <mergeCell ref="B28:B33"/>
    <mergeCell ref="A1:A2"/>
    <mergeCell ref="B1:B2"/>
    <mergeCell ref="C1:C2"/>
    <mergeCell ref="D1:D2"/>
    <mergeCell ref="E1:F1"/>
    <mergeCell ref="A3:A20"/>
    <mergeCell ref="B3:B8"/>
    <mergeCell ref="C3:C5"/>
    <mergeCell ref="C6:C8"/>
    <mergeCell ref="B9:B1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2A8BC-A02B-46E6-A354-25D2E2515658}">
  <sheetPr codeName="Sheet7"/>
  <dimension ref="A1:L36"/>
  <sheetViews>
    <sheetView workbookViewId="0"/>
  </sheetViews>
  <sheetFormatPr defaultColWidth="8.7109375" defaultRowHeight="15"/>
  <cols>
    <col min="1" max="1" width="8.7109375" style="1"/>
    <col min="2" max="2" width="24.85546875" style="1" customWidth="1"/>
    <col min="3" max="3" width="18.42578125" style="1" customWidth="1"/>
    <col min="4" max="4" width="11.5703125" style="1" customWidth="1"/>
    <col min="5" max="6" width="15.85546875" style="1" customWidth="1"/>
    <col min="7" max="7" width="11" style="1" customWidth="1"/>
    <col min="8" max="8" width="10.85546875" style="1" customWidth="1"/>
    <col min="9" max="9" width="15.140625" style="1" customWidth="1"/>
    <col min="10" max="16384" width="8.7109375" style="1"/>
  </cols>
  <sheetData>
    <row r="1" spans="1:9">
      <c r="A1" s="1" t="s">
        <v>95</v>
      </c>
      <c r="B1" s="1" t="s">
        <v>96</v>
      </c>
      <c r="C1" s="1" t="s">
        <v>130</v>
      </c>
      <c r="D1" s="1" t="s">
        <v>98</v>
      </c>
      <c r="E1" s="1" t="s">
        <v>99</v>
      </c>
      <c r="G1" s="1" t="s">
        <v>100</v>
      </c>
    </row>
    <row r="2" spans="1:9">
      <c r="E2" s="1" t="s">
        <v>101</v>
      </c>
      <c r="F2" s="1" t="s">
        <v>102</v>
      </c>
      <c r="G2" s="1" t="s">
        <v>103</v>
      </c>
      <c r="H2" s="1" t="s">
        <v>104</v>
      </c>
      <c r="I2" s="1" t="s">
        <v>105</v>
      </c>
    </row>
    <row r="3" spans="1:9">
      <c r="A3" s="1" t="s">
        <v>131</v>
      </c>
      <c r="B3" s="27" t="s">
        <v>116</v>
      </c>
      <c r="C3" s="1" t="s">
        <v>132</v>
      </c>
      <c r="D3" s="1" t="s">
        <v>133</v>
      </c>
      <c r="E3" s="28">
        <v>16.309999999999999</v>
      </c>
      <c r="F3" s="29">
        <v>15.86</v>
      </c>
      <c r="G3" s="21">
        <v>2.6598979791846514E-4</v>
      </c>
      <c r="H3" s="21">
        <v>2.6295434588243042E-4</v>
      </c>
      <c r="I3" s="21">
        <v>3.8275559210290669E-6</v>
      </c>
    </row>
    <row r="4" spans="1:9" ht="15.75" thickBot="1">
      <c r="A4" s="30" t="s">
        <v>121</v>
      </c>
      <c r="B4" s="31" t="s">
        <v>123</v>
      </c>
      <c r="C4" s="30" t="s">
        <v>132</v>
      </c>
      <c r="D4" s="30" t="s">
        <v>133</v>
      </c>
      <c r="E4" s="32">
        <v>6.92</v>
      </c>
      <c r="F4" s="33">
        <v>2.64</v>
      </c>
      <c r="G4" s="34">
        <v>2.1227531912539427E-4</v>
      </c>
      <c r="H4" s="34">
        <v>2.0473942568277804E-4</v>
      </c>
      <c r="I4" s="34">
        <v>1.2640597966598191E-5</v>
      </c>
    </row>
    <row r="5" spans="1:9">
      <c r="A5" s="1" t="s">
        <v>103</v>
      </c>
      <c r="C5" s="1" t="s">
        <v>132</v>
      </c>
      <c r="D5" s="1" t="s">
        <v>133</v>
      </c>
      <c r="E5" s="29">
        <f>E3+E4</f>
        <v>23.229999999999997</v>
      </c>
      <c r="F5" s="29">
        <f t="shared" ref="F5:I5" si="0">F3+F4</f>
        <v>18.5</v>
      </c>
      <c r="G5" s="21">
        <f t="shared" si="0"/>
        <v>4.7826511704385938E-4</v>
      </c>
      <c r="H5" s="21">
        <f t="shared" si="0"/>
        <v>4.6769377156520846E-4</v>
      </c>
      <c r="I5" s="21">
        <f t="shared" si="0"/>
        <v>1.6468153887627256E-5</v>
      </c>
    </row>
    <row r="6" spans="1:9" ht="15.75" thickBot="1"/>
    <row r="7" spans="1:9">
      <c r="A7" s="35"/>
      <c r="B7" s="36"/>
      <c r="C7" s="36"/>
      <c r="D7" s="36"/>
      <c r="E7" s="89" t="s">
        <v>134</v>
      </c>
      <c r="F7" s="90"/>
      <c r="G7" s="35" t="s">
        <v>135</v>
      </c>
      <c r="H7" s="37"/>
    </row>
    <row r="8" spans="1:9">
      <c r="A8" s="38"/>
      <c r="E8" s="91" t="s">
        <v>136</v>
      </c>
      <c r="F8" s="92"/>
      <c r="G8" s="38" t="s">
        <v>137</v>
      </c>
      <c r="H8" s="39" t="s">
        <v>138</v>
      </c>
    </row>
    <row r="9" spans="1:9" ht="15.75" thickBot="1">
      <c r="A9" s="40"/>
      <c r="B9" s="41"/>
      <c r="C9" s="41"/>
      <c r="D9" s="41"/>
      <c r="E9" s="42" t="s">
        <v>137</v>
      </c>
      <c r="F9" s="43" t="s">
        <v>138</v>
      </c>
      <c r="G9" s="40">
        <v>30</v>
      </c>
      <c r="H9" s="44">
        <v>30</v>
      </c>
    </row>
    <row r="10" spans="1:9" ht="16.5" thickTop="1" thickBot="1">
      <c r="A10" s="38"/>
      <c r="B10" s="45" t="s">
        <v>139</v>
      </c>
      <c r="C10" s="46">
        <v>6.2</v>
      </c>
      <c r="D10" s="46" t="s">
        <v>140</v>
      </c>
      <c r="E10" s="47"/>
      <c r="F10" s="48"/>
      <c r="G10" s="38"/>
      <c r="H10" s="39"/>
    </row>
    <row r="11" spans="1:9" ht="16.5" thickTop="1" thickBot="1">
      <c r="A11" s="49"/>
      <c r="B11" s="30"/>
      <c r="C11" s="30">
        <v>6200</v>
      </c>
      <c r="D11" s="30" t="s">
        <v>141</v>
      </c>
      <c r="E11" s="50">
        <f>C11/E5</f>
        <v>266.89625484287563</v>
      </c>
      <c r="F11" s="51">
        <f>C11/F5</f>
        <v>335.13513513513516</v>
      </c>
      <c r="G11" s="52" t="s">
        <v>142</v>
      </c>
      <c r="H11" s="53" t="s">
        <v>142</v>
      </c>
    </row>
    <row r="13" spans="1:9">
      <c r="A13" s="54"/>
      <c r="B13" s="54"/>
      <c r="C13" s="54"/>
      <c r="D13" s="54"/>
      <c r="E13" s="54"/>
      <c r="F13" s="54"/>
      <c r="G13" s="54"/>
      <c r="H13" s="54"/>
    </row>
    <row r="15" spans="1:9">
      <c r="A15" s="1" t="s">
        <v>143</v>
      </c>
      <c r="F15" s="1" t="s">
        <v>144</v>
      </c>
    </row>
    <row r="16" spans="1:9">
      <c r="A16" s="1" t="s">
        <v>145</v>
      </c>
      <c r="F16" s="1" t="s">
        <v>146</v>
      </c>
    </row>
    <row r="21" spans="1:12">
      <c r="A21" s="1" t="s">
        <v>147</v>
      </c>
      <c r="B21" s="1" t="s">
        <v>148</v>
      </c>
      <c r="C21" s="1" t="s">
        <v>149</v>
      </c>
      <c r="D21" s="1" t="s">
        <v>150</v>
      </c>
      <c r="F21" s="1" t="s">
        <v>148</v>
      </c>
      <c r="G21" s="1" t="s">
        <v>151</v>
      </c>
      <c r="H21" s="1" t="s">
        <v>152</v>
      </c>
      <c r="I21" s="55" t="s">
        <v>153</v>
      </c>
    </row>
    <row r="22" spans="1:12">
      <c r="A22" s="22">
        <v>365</v>
      </c>
      <c r="B22" s="23">
        <v>90000</v>
      </c>
      <c r="C22" s="23">
        <v>1000</v>
      </c>
      <c r="D22" s="24">
        <f>(G5/A22)*B22*C22</f>
        <v>117.92838502451326</v>
      </c>
      <c r="F22" s="1">
        <v>90000</v>
      </c>
      <c r="G22" s="1">
        <v>0.1</v>
      </c>
      <c r="H22" s="1">
        <v>1700</v>
      </c>
      <c r="I22" s="56">
        <f>D22/(F22*G22*H22)</f>
        <v>7.7077375833015196E-6</v>
      </c>
      <c r="K22" s="21"/>
    </row>
    <row r="23" spans="1:12" ht="15.75" thickBot="1"/>
    <row r="24" spans="1:12">
      <c r="A24" s="35"/>
      <c r="B24" s="36"/>
      <c r="C24" s="36"/>
      <c r="D24" s="36"/>
      <c r="E24" s="97" t="s">
        <v>134</v>
      </c>
      <c r="F24" s="98"/>
    </row>
    <row r="25" spans="1:12" ht="18">
      <c r="A25" s="38"/>
      <c r="E25" s="99" t="s">
        <v>136</v>
      </c>
      <c r="F25" s="100"/>
      <c r="J25" s="1" t="s">
        <v>154</v>
      </c>
      <c r="L25" s="1" t="s">
        <v>155</v>
      </c>
    </row>
    <row r="26" spans="1:12" ht="15.75" thickBot="1">
      <c r="A26" s="40"/>
      <c r="B26" s="41"/>
      <c r="C26" s="41"/>
      <c r="D26" s="41"/>
      <c r="E26" s="40" t="s">
        <v>156</v>
      </c>
      <c r="F26" s="44"/>
    </row>
    <row r="27" spans="1:12" ht="15.75" thickTop="1">
      <c r="B27" s="1" t="s">
        <v>157</v>
      </c>
      <c r="C27" s="21">
        <v>1E-3</v>
      </c>
      <c r="D27" s="1" t="s">
        <v>158</v>
      </c>
      <c r="E27" s="21">
        <f>(I22*C27*C28)/(C29*C30)</f>
        <v>9.5157254114833571E-8</v>
      </c>
    </row>
    <row r="28" spans="1:12">
      <c r="B28" s="1" t="s">
        <v>159</v>
      </c>
      <c r="C28" s="57">
        <v>200</v>
      </c>
      <c r="D28" s="1" t="s">
        <v>160</v>
      </c>
    </row>
    <row r="29" spans="1:12">
      <c r="B29" s="1" t="s">
        <v>161</v>
      </c>
      <c r="C29" s="57">
        <v>16.2</v>
      </c>
      <c r="D29" s="1" t="s">
        <v>162</v>
      </c>
    </row>
    <row r="30" spans="1:12">
      <c r="B30" s="1" t="s">
        <v>163</v>
      </c>
      <c r="C30" s="57">
        <v>1</v>
      </c>
      <c r="D30" s="1" t="s">
        <v>164</v>
      </c>
    </row>
    <row r="31" spans="1:12">
      <c r="C31" s="57"/>
    </row>
    <row r="32" spans="1:12">
      <c r="C32" s="57"/>
      <c r="E32" s="93" t="s">
        <v>134</v>
      </c>
      <c r="F32" s="94"/>
      <c r="G32" s="58" t="s">
        <v>135</v>
      </c>
      <c r="H32" s="59"/>
    </row>
    <row r="33" spans="1:8">
      <c r="C33" s="57"/>
      <c r="E33" s="95" t="s">
        <v>136</v>
      </c>
      <c r="F33" s="96"/>
      <c r="G33" s="60" t="s">
        <v>137</v>
      </c>
      <c r="H33" s="61"/>
    </row>
    <row r="34" spans="1:8" ht="15.75" thickBot="1">
      <c r="A34" s="41"/>
      <c r="B34" s="41"/>
      <c r="C34" s="57"/>
      <c r="E34" s="62" t="s">
        <v>137</v>
      </c>
      <c r="F34" s="63"/>
      <c r="G34" s="64">
        <v>30</v>
      </c>
      <c r="H34" s="65"/>
    </row>
    <row r="35" spans="1:8" ht="15.75" thickTop="1">
      <c r="B35" s="45" t="s">
        <v>165</v>
      </c>
      <c r="C35" s="66">
        <v>1.1000000000000001</v>
      </c>
      <c r="D35" s="66" t="s">
        <v>166</v>
      </c>
      <c r="E35" s="67"/>
      <c r="F35" s="68"/>
      <c r="G35" s="60"/>
      <c r="H35" s="61"/>
    </row>
    <row r="36" spans="1:8">
      <c r="A36" s="69"/>
      <c r="B36" s="69"/>
      <c r="C36" s="69">
        <v>1.1000000000000001</v>
      </c>
      <c r="D36" s="69" t="s">
        <v>166</v>
      </c>
      <c r="E36" s="70">
        <f>C36/E27</f>
        <v>11559812.336246541</v>
      </c>
      <c r="F36" s="71"/>
      <c r="G36" s="72" t="s">
        <v>142</v>
      </c>
      <c r="H36" s="73"/>
    </row>
  </sheetData>
  <sheetProtection sheet="1" objects="1" scenarios="1" formatCells="0" formatColumns="0" formatRows="0" sort="0" autoFilter="0"/>
  <mergeCells count="6">
    <mergeCell ref="E7:F7"/>
    <mergeCell ref="E8:F8"/>
    <mergeCell ref="E32:F32"/>
    <mergeCell ref="E33:F33"/>
    <mergeCell ref="E24:F24"/>
    <mergeCell ref="E25:F2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2025-05-22T18:53:41+00:00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j747ac98061d40f0aa7bd47e1db5675d xmlns="4ffa91fb-a0ff-4ac5-b2db-65c790d184a4">
      <Terms xmlns="http://schemas.microsoft.com/office/infopath/2007/PartnerControls"/>
    </j747ac98061d40f0aa7bd47e1db5675d>
    <lcf76f155ced4ddcb4097134ff3c332f xmlns="ead8da0f-3542-4e50-96c8-f1f698624e86">
      <Terms xmlns="http://schemas.microsoft.com/office/infopath/2007/PartnerControls"/>
    </lcf76f155ced4ddcb4097134ff3c332f>
    <TaxCatchAll xmlns="4ffa91fb-a0ff-4ac5-b2db-65c790d184a4" xsi:nil="true"/>
    <e3f09c3df709400db2417a7161762d62 xmlns="4ffa91fb-a0ff-4ac5-b2db-65c790d184a4">
      <Terms xmlns="http://schemas.microsoft.com/office/infopath/2007/PartnerControls"/>
    </e3f09c3df709400db2417a7161762d62>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E74C6FBA-887A-4A65-B98F-14467DF87478}"/>
</file>

<file path=customXml/itemProps2.xml><?xml version="1.0" encoding="utf-8"?>
<ds:datastoreItem xmlns:ds="http://schemas.openxmlformats.org/officeDocument/2006/customXml" ds:itemID="{F712E690-5114-45FC-A07B-995C5752651D}"/>
</file>

<file path=customXml/itemProps3.xml><?xml version="1.0" encoding="utf-8"?>
<ds:datastoreItem xmlns:ds="http://schemas.openxmlformats.org/officeDocument/2006/customXml" ds:itemID="{FCC85B0C-C2E6-4B0B-97F7-4F25738A62AE}"/>
</file>

<file path=customXml/itemProps4.xml><?xml version="1.0" encoding="utf-8"?>
<ds:datastoreItem xmlns:ds="http://schemas.openxmlformats.org/officeDocument/2006/customXml" ds:itemID="{8B8B8927-E320-4B29-9F3F-94001C1DC0D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Peppriell, Ashley</cp:lastModifiedBy>
  <cp:revision>1</cp:revision>
  <dcterms:created xsi:type="dcterms:W3CDTF">2025-05-28T13:30:35Z</dcterms:created>
  <dcterms:modified xsi:type="dcterms:W3CDTF">2025-12-18T18:39:57Z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Document_x0020_Type">
    <vt:lpwstr/>
  </property>
  <property fmtid="{D5CDD505-2E9C-101B-9397-08002B2CF9AE}" pid="4" name="MediaServiceImageTags">
    <vt:lpwstr/>
  </property>
  <property fmtid="{D5CDD505-2E9C-101B-9397-08002B2CF9AE}" pid="5" name="ContentTypeId">
    <vt:lpwstr>0x010100D723352F79007E408EFF44D6142FFCE2</vt:lpwstr>
  </property>
  <property fmtid="{D5CDD505-2E9C-101B-9397-08002B2CF9AE}" pid="6" name="EPA Subject">
    <vt:lpwstr/>
  </property>
  <property fmtid="{D5CDD505-2E9C-101B-9397-08002B2CF9AE}" pid="7" name="EPA_x0020_Subject">
    <vt:lpwstr/>
  </property>
  <property fmtid="{D5CDD505-2E9C-101B-9397-08002B2CF9AE}" pid="8" name="Document Type">
    <vt:lpwstr/>
  </property>
</Properties>
</file>